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a\Documents\A-TBS\District Council 2013-2014\Membership Resource\"/>
    </mc:Choice>
  </mc:AlternateContent>
  <bookViews>
    <workbookView xWindow="0" yWindow="0" windowWidth="16815" windowHeight="7755" firstSheet="8" activeTab="15"/>
  </bookViews>
  <sheets>
    <sheet name="Total Chapter Account Details" sheetId="1" r:id="rId1"/>
    <sheet name="President" sheetId="2" r:id="rId2"/>
    <sheet name="VPM" sheetId="3" r:id="rId3"/>
    <sheet name="VPSP" sheetId="4" r:id="rId4"/>
    <sheet name="Rec Sec" sheetId="5" r:id="rId5"/>
    <sheet name="Treasurer" sheetId="6" r:id="rId6"/>
    <sheet name="Parliamentarian" sheetId="7" r:id="rId7"/>
    <sheet name="Historian" sheetId="8" r:id="rId8"/>
    <sheet name="Corr Sec" sheetId="9" r:id="rId9"/>
    <sheet name="Alumni Sec" sheetId="10" r:id="rId10"/>
    <sheet name="Social" sheetId="11" r:id="rId11"/>
    <sheet name="Ritual" sheetId="12" r:id="rId12"/>
    <sheet name="Lyre" sheetId="13" r:id="rId13"/>
    <sheet name="Webmaster" sheetId="14" r:id="rId14"/>
    <sheet name="Deposits" sheetId="15" r:id="rId15"/>
    <sheet name="Dues" sheetId="21" r:id="rId16"/>
    <sheet name="MC Dues" sheetId="29" r:id="rId17"/>
  </sheets>
  <calcPr calcId="152511"/>
</workbook>
</file>

<file path=xl/calcChain.xml><?xml version="1.0" encoding="utf-8"?>
<calcChain xmlns="http://schemas.openxmlformats.org/spreadsheetml/2006/main">
  <c r="H4" i="1" l="1"/>
  <c r="D6" i="1"/>
  <c r="B22" i="15"/>
  <c r="B19" i="15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7" i="21" l="1"/>
  <c r="B25" i="15"/>
  <c r="D10" i="4" l="1"/>
  <c r="D8" i="12" l="1"/>
  <c r="D17" i="3"/>
  <c r="D8" i="3"/>
  <c r="D22" i="3" l="1"/>
  <c r="D11" i="8" l="1"/>
  <c r="B16" i="15" l="1"/>
  <c r="B13" i="15"/>
  <c r="B10" i="15" l="1"/>
  <c r="B7" i="15" l="1"/>
  <c r="E61" i="21" l="1"/>
  <c r="D61" i="21"/>
  <c r="C61" i="21"/>
  <c r="B61" i="21"/>
  <c r="E65" i="21" l="1"/>
  <c r="B65" i="21"/>
  <c r="C65" i="21"/>
  <c r="D65" i="21"/>
  <c r="B4" i="15" l="1"/>
  <c r="D2" i="4" l="1"/>
  <c r="D2" i="3"/>
  <c r="D2" i="8"/>
  <c r="D15" i="8"/>
  <c r="D2" i="10"/>
  <c r="D11" i="10"/>
  <c r="D2" i="11"/>
  <c r="D7" i="10"/>
  <c r="D12" i="10" s="1"/>
  <c r="D2" i="2"/>
  <c r="D11" i="2"/>
  <c r="M45" i="21"/>
  <c r="M46" i="21" s="1"/>
  <c r="D4" i="1" l="1"/>
  <c r="D2" i="6"/>
  <c r="D5" i="6"/>
  <c r="D8" i="6" s="1"/>
  <c r="D7" i="2" l="1"/>
  <c r="D12" i="2" s="1"/>
  <c r="D7" i="9" l="1"/>
  <c r="D18" i="4" l="1"/>
  <c r="D9" i="12" l="1"/>
  <c r="D16" i="29" l="1"/>
  <c r="E16" i="29" l="1"/>
  <c r="D11" i="14" l="1"/>
  <c r="D7" i="14"/>
  <c r="D2" i="14"/>
  <c r="D7" i="13"/>
  <c r="D8" i="13" s="1"/>
  <c r="H20" i="1" s="1"/>
  <c r="D2" i="13"/>
  <c r="D2" i="12"/>
  <c r="D15" i="11"/>
  <c r="D11" i="11"/>
  <c r="D7" i="11"/>
  <c r="D8" i="9"/>
  <c r="H16" i="1" s="1"/>
  <c r="D2" i="9"/>
  <c r="D16" i="8"/>
  <c r="D7" i="8"/>
  <c r="D7" i="7"/>
  <c r="D8" i="7" s="1"/>
  <c r="H14" i="1" s="1"/>
  <c r="D16" i="6"/>
  <c r="D12" i="6"/>
  <c r="D7" i="5"/>
  <c r="D8" i="5" s="1"/>
  <c r="H12" i="1" s="1"/>
  <c r="D2" i="5"/>
  <c r="K43" i="4"/>
  <c r="D14" i="4"/>
  <c r="D19" i="4" s="1"/>
  <c r="K56" i="3"/>
  <c r="D12" i="3"/>
  <c r="H19" i="1"/>
  <c r="H9" i="1"/>
  <c r="D9" i="1"/>
  <c r="D53" i="1" s="1"/>
  <c r="D16" i="11" l="1"/>
  <c r="H18" i="1" s="1"/>
  <c r="D12" i="14"/>
  <c r="H21" i="1" s="1"/>
  <c r="H17" i="1"/>
  <c r="H15" i="1"/>
  <c r="D17" i="6"/>
  <c r="H13" i="1" s="1"/>
  <c r="H11" i="1"/>
  <c r="D23" i="3"/>
  <c r="H10" i="1" s="1"/>
  <c r="D5" i="1"/>
  <c r="H2" i="1" l="1"/>
  <c r="H22" i="1"/>
  <c r="H23" i="1" s="1"/>
  <c r="H3" i="1" l="1"/>
</calcChain>
</file>

<file path=xl/sharedStrings.xml><?xml version="1.0" encoding="utf-8"?>
<sst xmlns="http://schemas.openxmlformats.org/spreadsheetml/2006/main" count="430" uniqueCount="149">
  <si>
    <t xml:space="preserve">             Alloted for Budgets:</t>
  </si>
  <si>
    <t>Starting Account Balance:</t>
  </si>
  <si>
    <t>President</t>
  </si>
  <si>
    <t>VPM</t>
  </si>
  <si>
    <t>VPSP</t>
  </si>
  <si>
    <t>Recording Secretary</t>
  </si>
  <si>
    <t>Treasurer</t>
  </si>
  <si>
    <t>Parliamentarian</t>
  </si>
  <si>
    <t>Historian</t>
  </si>
  <si>
    <t>Alumni Secretary</t>
  </si>
  <si>
    <t>Webmaster</t>
  </si>
  <si>
    <t>Total Remaining:</t>
  </si>
  <si>
    <t>Total:</t>
  </si>
  <si>
    <t>Remaining Budget:</t>
  </si>
  <si>
    <t>Name</t>
  </si>
  <si>
    <t>Dues or PP</t>
  </si>
  <si>
    <t>Paid</t>
  </si>
  <si>
    <t xml:space="preserve"> </t>
  </si>
  <si>
    <t>Storage Unit</t>
  </si>
  <si>
    <t>Supplies</t>
  </si>
  <si>
    <t>Allocated:</t>
  </si>
  <si>
    <t>Total Left:</t>
  </si>
  <si>
    <t>Alloted Budget :</t>
  </si>
  <si>
    <t>Used:</t>
  </si>
  <si>
    <t>Vice President of Membership</t>
  </si>
  <si>
    <t>Vice President of Special Projects</t>
  </si>
  <si>
    <t>Corresponding Secretary</t>
  </si>
  <si>
    <t>Social Chair</t>
  </si>
  <si>
    <t>Ritual Chair</t>
  </si>
  <si>
    <t>Total</t>
  </si>
  <si>
    <t>Remaining Budget</t>
  </si>
  <si>
    <t>Date</t>
  </si>
  <si>
    <t>Total Amount</t>
  </si>
  <si>
    <t>Money</t>
  </si>
  <si>
    <t>Type</t>
  </si>
  <si>
    <t>Description</t>
  </si>
  <si>
    <t>Summary</t>
  </si>
  <si>
    <t>Remaining Usable Funds</t>
  </si>
  <si>
    <t>Transaction History</t>
  </si>
  <si>
    <t>Deposit Records Fall 2010</t>
  </si>
  <si>
    <t>Misc</t>
  </si>
  <si>
    <t>MC Process</t>
  </si>
  <si>
    <t>Dues</t>
  </si>
  <si>
    <t>Not Paid</t>
  </si>
  <si>
    <t>PP</t>
  </si>
  <si>
    <t>Installments</t>
  </si>
  <si>
    <t>1st</t>
  </si>
  <si>
    <t>2nd</t>
  </si>
  <si>
    <t>3rd</t>
  </si>
  <si>
    <t>4th</t>
  </si>
  <si>
    <t>Candles</t>
  </si>
  <si>
    <t>Amount</t>
  </si>
  <si>
    <t>Concerts</t>
  </si>
  <si>
    <t>Pictures</t>
  </si>
  <si>
    <t>Extension:</t>
  </si>
  <si>
    <t xml:space="preserve">  </t>
  </si>
  <si>
    <t>Relay for life</t>
  </si>
  <si>
    <t>Alloted Budget:</t>
  </si>
  <si>
    <t>Spent Budget</t>
  </si>
  <si>
    <t>Cards, Stamps, &amp; Envelopes</t>
  </si>
  <si>
    <t>Lyre Guard</t>
  </si>
  <si>
    <t>Host Space</t>
  </si>
  <si>
    <t>Domain Name</t>
  </si>
  <si>
    <t>Ritual Box</t>
  </si>
  <si>
    <t>Miscellaneous</t>
  </si>
  <si>
    <t>Postage</t>
  </si>
  <si>
    <t>Deposit</t>
  </si>
  <si>
    <t>Debit Card</t>
  </si>
  <si>
    <t>Amount Due</t>
  </si>
  <si>
    <t>Chapter Dues:</t>
  </si>
  <si>
    <t>National Dues:</t>
  </si>
  <si>
    <t>Semester Dues:</t>
  </si>
  <si>
    <t>Starting Balance Fall 2011:</t>
  </si>
  <si>
    <t>Conditional Dues:</t>
  </si>
  <si>
    <t>In Progress</t>
  </si>
  <si>
    <t>Total Left
to Collect</t>
  </si>
  <si>
    <t>Total Dues</t>
  </si>
  <si>
    <t>Total
Collected</t>
  </si>
  <si>
    <t>Conditional</t>
  </si>
  <si>
    <t>Account Balance</t>
  </si>
  <si>
    <t>Alumni</t>
  </si>
  <si>
    <t>Check 113</t>
  </si>
  <si>
    <t>Check 117</t>
  </si>
  <si>
    <t>Check 118</t>
  </si>
  <si>
    <t>Food</t>
  </si>
  <si>
    <t>Unity Week Banquet</t>
  </si>
  <si>
    <t>Folders</t>
  </si>
  <si>
    <t>Scrapbook</t>
  </si>
  <si>
    <t>Registration</t>
  </si>
  <si>
    <t>VPSP - Relay for Life Registration</t>
  </si>
  <si>
    <t>N/A</t>
  </si>
  <si>
    <t>Storage Unit (1/17/12-8/16/12)</t>
  </si>
  <si>
    <t>Storage Unit (8/17/12-9/16/12)</t>
  </si>
  <si>
    <t>Treasurer - Storage Unit</t>
  </si>
  <si>
    <t>Historian - Pix (Fall '11 Carryover)</t>
  </si>
  <si>
    <t>Corr. Sec - Stamps (Fall '11 Carryover)</t>
  </si>
  <si>
    <t>VPM - Wal*Mart</t>
  </si>
  <si>
    <t>Wal*Mart - Burgers</t>
  </si>
  <si>
    <t>Target</t>
  </si>
  <si>
    <t>Check 119</t>
  </si>
  <si>
    <t>Andrew - Dues Change</t>
  </si>
  <si>
    <t>Check 120</t>
  </si>
  <si>
    <t>Alumni Sec - Jars Supplies</t>
  </si>
  <si>
    <t>JetBlue - Flute Club Donation (Part.)</t>
  </si>
  <si>
    <t>Withdrawal</t>
  </si>
  <si>
    <t>Wal*Mart - Food (2/25 &amp; 2/26)</t>
  </si>
  <si>
    <t>Wal*Mart - Ice (2/25)</t>
  </si>
  <si>
    <t>Wal*Mart - Ice (2/26)</t>
  </si>
  <si>
    <t>SGA - Flute Club Donation (Part.)</t>
  </si>
  <si>
    <t>Flute Club Donation (Part.)</t>
  </si>
  <si>
    <t>Music Dept. Donation - J.W. Pepper</t>
  </si>
  <si>
    <t>Costco</t>
  </si>
  <si>
    <t>Check 121</t>
  </si>
  <si>
    <t>Social - Target</t>
  </si>
  <si>
    <t>VPSP - Concerts (2/25 &amp; 2/26)</t>
  </si>
  <si>
    <t>VPSP - Concert Ice (2/25)</t>
  </si>
  <si>
    <t>VPSP - Concert Ice (2/26)</t>
  </si>
  <si>
    <t>Check 122</t>
  </si>
  <si>
    <t>Historian - Candles &amp; SED Tri-Fold</t>
  </si>
  <si>
    <t>Check 123</t>
  </si>
  <si>
    <t>SED Account</t>
  </si>
  <si>
    <t>VPM - CB&amp;S II</t>
  </si>
  <si>
    <t>Rit. Chair - Wal*Mart</t>
  </si>
  <si>
    <t>Check 124</t>
  </si>
  <si>
    <t>Wal*Mart - Car Wash Supplies</t>
  </si>
  <si>
    <t>CB&amp;S II - Honoraries</t>
  </si>
  <si>
    <t>Wal*Mart - Honoraries</t>
  </si>
  <si>
    <t>Wal*Mart - Ritual Supplies</t>
  </si>
  <si>
    <t>VPM - Jo-Ann Fabrics</t>
  </si>
  <si>
    <t>Jo-Ann Fabrics - Honoraries</t>
  </si>
  <si>
    <t>Honoraries - Outback</t>
  </si>
  <si>
    <t>Jess C. - SED/Last Sem.</t>
  </si>
  <si>
    <t>Check 125</t>
  </si>
  <si>
    <t>USPS - Postage</t>
  </si>
  <si>
    <t>President - USPS</t>
  </si>
  <si>
    <t>Publix - Roses</t>
  </si>
  <si>
    <t>Check 261</t>
  </si>
  <si>
    <t>Social - Jay Blay Food</t>
  </si>
  <si>
    <t>Treasurer - Wal*Mart ($22.09)</t>
  </si>
  <si>
    <t>VPM - Lil Caesar's</t>
  </si>
  <si>
    <t>Lil Caesar's Pizza</t>
  </si>
  <si>
    <t>VPSP - Concert (3/25)</t>
  </si>
  <si>
    <t>Wal*Mart - Food (3/25)</t>
  </si>
  <si>
    <t>Rit. Chair - Publix ($42.36)</t>
  </si>
  <si>
    <t>Sister Status</t>
  </si>
  <si>
    <t>Payment Status</t>
  </si>
  <si>
    <t>Rush Picnic</t>
  </si>
  <si>
    <t>Graduating Jars</t>
  </si>
  <si>
    <t>(&lt;- This is specific to my chapter constitution, which states Conditional Members pay half of Active dues, I don't know how others do 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</si>
</sst>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m/d/yyyy;@"/>
    <numFmt numFmtId="165" formatCode="[$$-409]#,##0.00_);[Red]\([$$-409]#,##0.00\)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0"/>
      <name val="Georgia"/>
      <family val="1"/>
    </font>
    <font>
      <b/>
      <sz val="12"/>
      <name val="Georgia"/>
      <family val="1"/>
    </font>
    <font>
      <sz val="11"/>
      <name val="Georgia"/>
      <family val="1"/>
    </font>
    <font>
      <b/>
      <sz val="16"/>
      <color theme="0"/>
      <name val="Georgia"/>
      <family val="1"/>
    </font>
    <font>
      <sz val="10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b/>
      <sz val="20"/>
      <color theme="0"/>
      <name val="Georgia"/>
      <family val="1"/>
    </font>
    <font>
      <sz val="12"/>
      <color theme="1"/>
      <name val="Georgia"/>
      <family val="1"/>
    </font>
    <font>
      <b/>
      <sz val="16"/>
      <name val="Georgia"/>
      <family val="1"/>
    </font>
    <font>
      <b/>
      <u/>
      <sz val="14"/>
      <color theme="1"/>
      <name val="Georgia"/>
      <family val="1"/>
    </font>
    <font>
      <b/>
      <u/>
      <sz val="14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b/>
      <sz val="11"/>
      <color theme="0"/>
      <name val="Georgia"/>
      <family val="1"/>
    </font>
    <font>
      <sz val="11"/>
      <color rgb="FFFF0000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3" fillId="5" borderId="51" xfId="0" applyFont="1" applyFill="1" applyBorder="1"/>
    <xf numFmtId="0" fontId="3" fillId="5" borderId="52" xfId="0" applyFont="1" applyFill="1" applyBorder="1"/>
    <xf numFmtId="0" fontId="5" fillId="5" borderId="60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2" fillId="0" borderId="3" xfId="0" applyFont="1" applyBorder="1"/>
    <xf numFmtId="0" fontId="6" fillId="0" borderId="0" xfId="0" applyFont="1"/>
    <xf numFmtId="0" fontId="6" fillId="0" borderId="3" xfId="0" applyFont="1" applyBorder="1"/>
    <xf numFmtId="0" fontId="6" fillId="0" borderId="15" xfId="0" applyFont="1" applyBorder="1"/>
    <xf numFmtId="8" fontId="6" fillId="8" borderId="3" xfId="0" applyNumberFormat="1" applyFont="1" applyFill="1" applyBorder="1"/>
    <xf numFmtId="0" fontId="6" fillId="8" borderId="3" xfId="0" applyFont="1" applyFill="1" applyBorder="1"/>
    <xf numFmtId="0" fontId="6" fillId="8" borderId="15" xfId="0" applyFont="1" applyFill="1" applyBorder="1"/>
    <xf numFmtId="8" fontId="6" fillId="0" borderId="3" xfId="0" applyNumberFormat="1" applyFont="1" applyFill="1" applyBorder="1"/>
    <xf numFmtId="0" fontId="6" fillId="0" borderId="3" xfId="0" applyFont="1" applyFill="1" applyBorder="1"/>
    <xf numFmtId="0" fontId="6" fillId="0" borderId="15" xfId="0" applyFont="1" applyFill="1" applyBorder="1"/>
    <xf numFmtId="8" fontId="6" fillId="0" borderId="0" xfId="0" applyNumberFormat="1" applyFont="1"/>
    <xf numFmtId="8" fontId="7" fillId="6" borderId="28" xfId="0" applyNumberFormat="1" applyFont="1" applyFill="1" applyBorder="1" applyAlignment="1">
      <alignment horizontal="right"/>
    </xf>
    <xf numFmtId="0" fontId="3" fillId="4" borderId="24" xfId="0" applyFont="1" applyFill="1" applyBorder="1" applyAlignment="1">
      <alignment horizontal="right"/>
    </xf>
    <xf numFmtId="0" fontId="3" fillId="4" borderId="33" xfId="0" applyFont="1" applyFill="1" applyBorder="1" applyAlignment="1">
      <alignment horizontal="right"/>
    </xf>
    <xf numFmtId="0" fontId="9" fillId="4" borderId="25" xfId="0" applyFont="1" applyFill="1" applyBorder="1"/>
    <xf numFmtId="8" fontId="9" fillId="4" borderId="30" xfId="0" applyNumberFormat="1" applyFont="1" applyFill="1" applyBorder="1"/>
    <xf numFmtId="14" fontId="3" fillId="3" borderId="23" xfId="0" applyNumberFormat="1" applyFont="1" applyFill="1" applyBorder="1" applyAlignment="1">
      <alignment horizontal="right"/>
    </xf>
    <xf numFmtId="14" fontId="6" fillId="3" borderId="1" xfId="0" applyNumberFormat="1" applyFont="1" applyFill="1" applyBorder="1" applyAlignment="1">
      <alignment horizontal="right"/>
    </xf>
    <xf numFmtId="0" fontId="6" fillId="3" borderId="29" xfId="0" applyFont="1" applyFill="1" applyBorder="1"/>
    <xf numFmtId="8" fontId="6" fillId="3" borderId="31" xfId="0" applyNumberFormat="1" applyFont="1" applyFill="1" applyBorder="1"/>
    <xf numFmtId="0" fontId="3" fillId="4" borderId="2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9" fillId="4" borderId="14" xfId="0" applyFont="1" applyFill="1" applyBorder="1"/>
    <xf numFmtId="8" fontId="9" fillId="4" borderId="15" xfId="0" applyNumberFormat="1" applyFont="1" applyFill="1" applyBorder="1"/>
    <xf numFmtId="8" fontId="15" fillId="7" borderId="22" xfId="0" applyNumberFormat="1" applyFont="1" applyFill="1" applyBorder="1"/>
    <xf numFmtId="0" fontId="3" fillId="4" borderId="25" xfId="0" applyFont="1" applyFill="1" applyBorder="1"/>
    <xf numFmtId="8" fontId="3" fillId="4" borderId="30" xfId="0" applyNumberFormat="1" applyFont="1" applyFill="1" applyBorder="1"/>
    <xf numFmtId="0" fontId="3" fillId="4" borderId="14" xfId="0" applyFont="1" applyFill="1" applyBorder="1"/>
    <xf numFmtId="8" fontId="3" fillId="4" borderId="15" xfId="0" applyNumberFormat="1" applyFont="1" applyFill="1" applyBorder="1"/>
    <xf numFmtId="8" fontId="14" fillId="7" borderId="22" xfId="0" applyNumberFormat="1" applyFont="1" applyFill="1" applyBorder="1"/>
    <xf numFmtId="0" fontId="2" fillId="0" borderId="0" xfId="0" applyFont="1" applyFill="1" applyBorder="1"/>
    <xf numFmtId="8" fontId="2" fillId="0" borderId="0" xfId="0" applyNumberFormat="1" applyFont="1" applyFill="1" applyBorder="1"/>
    <xf numFmtId="14" fontId="2" fillId="0" borderId="0" xfId="0" applyNumberFormat="1" applyFont="1" applyFill="1" applyBorder="1"/>
    <xf numFmtId="0" fontId="3" fillId="4" borderId="2" xfId="0" applyFont="1" applyFill="1" applyBorder="1" applyAlignment="1">
      <alignment horizontal="right"/>
    </xf>
    <xf numFmtId="0" fontId="3" fillId="4" borderId="18" xfId="0" applyFont="1" applyFill="1" applyBorder="1"/>
    <xf numFmtId="0" fontId="6" fillId="3" borderId="18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/>
    <xf numFmtId="14" fontId="6" fillId="3" borderId="2" xfId="0" applyNumberFormat="1" applyFont="1" applyFill="1" applyBorder="1" applyAlignment="1">
      <alignment horizontal="right"/>
    </xf>
    <xf numFmtId="6" fontId="2" fillId="0" borderId="0" xfId="0" applyNumberFormat="1" applyFont="1" applyFill="1" applyBorder="1"/>
    <xf numFmtId="8" fontId="1" fillId="3" borderId="31" xfId="0" applyNumberFormat="1" applyFont="1" applyFill="1" applyBorder="1"/>
    <xf numFmtId="0" fontId="9" fillId="5" borderId="9" xfId="0" applyFont="1" applyFill="1" applyBorder="1"/>
    <xf numFmtId="0" fontId="9" fillId="5" borderId="6" xfId="0" applyFont="1" applyFill="1" applyBorder="1"/>
    <xf numFmtId="0" fontId="6" fillId="5" borderId="6" xfId="0" applyFont="1" applyFill="1" applyBorder="1"/>
    <xf numFmtId="0" fontId="6" fillId="5" borderId="7" xfId="0" applyFont="1" applyFill="1" applyBorder="1"/>
    <xf numFmtId="0" fontId="9" fillId="4" borderId="24" xfId="0" applyFont="1" applyFill="1" applyBorder="1" applyAlignment="1">
      <alignment horizontal="right"/>
    </xf>
    <xf numFmtId="0" fontId="9" fillId="4" borderId="33" xfId="0" applyFont="1" applyFill="1" applyBorder="1" applyAlignment="1">
      <alignment horizontal="right"/>
    </xf>
    <xf numFmtId="14" fontId="9" fillId="3" borderId="23" xfId="0" applyNumberFormat="1" applyFont="1" applyFill="1" applyBorder="1" applyAlignment="1">
      <alignment horizontal="right"/>
    </xf>
    <xf numFmtId="0" fontId="9" fillId="4" borderId="2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4" fontId="6" fillId="0" borderId="3" xfId="0" applyNumberFormat="1" applyFont="1" applyBorder="1"/>
    <xf numFmtId="0" fontId="9" fillId="5" borderId="10" xfId="0" applyFont="1" applyFill="1" applyBorder="1"/>
    <xf numFmtId="0" fontId="9" fillId="5" borderId="34" xfId="0" applyFont="1" applyFill="1" applyBorder="1"/>
    <xf numFmtId="0" fontId="9" fillId="4" borderId="2" xfId="0" applyFont="1" applyFill="1" applyBorder="1" applyAlignment="1">
      <alignment horizontal="right"/>
    </xf>
    <xf numFmtId="0" fontId="9" fillId="4" borderId="18" xfId="0" applyFont="1" applyFill="1" applyBorder="1"/>
    <xf numFmtId="8" fontId="6" fillId="3" borderId="15" xfId="0" applyNumberFormat="1" applyFont="1" applyFill="1" applyBorder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/>
    <xf numFmtId="0" fontId="6" fillId="3" borderId="2" xfId="0" applyFont="1" applyFill="1" applyBorder="1" applyAlignment="1">
      <alignment horizontal="right"/>
    </xf>
    <xf numFmtId="0" fontId="6" fillId="0" borderId="0" xfId="0" applyFont="1" applyFill="1" applyBorder="1"/>
    <xf numFmtId="8" fontId="6" fillId="0" borderId="0" xfId="0" applyNumberFormat="1" applyFont="1" applyFill="1" applyBorder="1"/>
    <xf numFmtId="14" fontId="6" fillId="0" borderId="0" xfId="0" applyNumberFormat="1" applyFont="1" applyFill="1" applyBorder="1"/>
    <xf numFmtId="6" fontId="6" fillId="0" borderId="0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0" fontId="12" fillId="0" borderId="0" xfId="0" applyFont="1" applyFill="1" applyBorder="1"/>
    <xf numFmtId="8" fontId="12" fillId="0" borderId="0" xfId="0" applyNumberFormat="1" applyFont="1" applyFill="1" applyBorder="1"/>
    <xf numFmtId="164" fontId="9" fillId="4" borderId="33" xfId="0" applyNumberFormat="1" applyFont="1" applyFill="1" applyBorder="1" applyAlignment="1">
      <alignment horizontal="right"/>
    </xf>
    <xf numFmtId="14" fontId="2" fillId="0" borderId="3" xfId="0" applyNumberFormat="1" applyFont="1" applyBorder="1"/>
    <xf numFmtId="8" fontId="7" fillId="6" borderId="46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8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/>
    <xf numFmtId="8" fontId="14" fillId="0" borderId="0" xfId="0" applyNumberFormat="1" applyFont="1" applyFill="1" applyBorder="1"/>
    <xf numFmtId="0" fontId="6" fillId="5" borderId="34" xfId="0" applyFont="1" applyFill="1" applyBorder="1"/>
    <xf numFmtId="8" fontId="9" fillId="5" borderId="8" xfId="0" applyNumberFormat="1" applyFont="1" applyFill="1" applyBorder="1"/>
    <xf numFmtId="0" fontId="13" fillId="0" borderId="0" xfId="0" applyFont="1" applyFill="1" applyBorder="1" applyAlignment="1"/>
    <xf numFmtId="8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8" fontId="9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4" fontId="9" fillId="4" borderId="33" xfId="0" applyNumberFormat="1" applyFont="1" applyFill="1" applyBorder="1" applyAlignment="1">
      <alignment horizontal="right"/>
    </xf>
    <xf numFmtId="0" fontId="2" fillId="0" borderId="0" xfId="0" applyFont="1" applyFill="1"/>
    <xf numFmtId="14" fontId="6" fillId="0" borderId="0" xfId="0" applyNumberFormat="1" applyFont="1" applyFill="1"/>
    <xf numFmtId="8" fontId="2" fillId="0" borderId="0" xfId="0" applyNumberFormat="1" applyFont="1" applyFill="1"/>
    <xf numFmtId="14" fontId="2" fillId="0" borderId="0" xfId="0" applyNumberFormat="1" applyFont="1" applyFill="1"/>
    <xf numFmtId="14" fontId="6" fillId="0" borderId="0" xfId="0" applyNumberFormat="1" applyFont="1"/>
    <xf numFmtId="6" fontId="2" fillId="0" borderId="0" xfId="0" applyNumberFormat="1" applyFont="1"/>
    <xf numFmtId="0" fontId="2" fillId="2" borderId="1" xfId="0" applyFont="1" applyFill="1" applyBorder="1"/>
    <xf numFmtId="8" fontId="2" fillId="2" borderId="1" xfId="0" applyNumberFormat="1" applyFont="1" applyFill="1" applyBorder="1"/>
    <xf numFmtId="0" fontId="9" fillId="4" borderId="55" xfId="0" applyFont="1" applyFill="1" applyBorder="1" applyAlignment="1">
      <alignment horizontal="right"/>
    </xf>
    <xf numFmtId="6" fontId="2" fillId="0" borderId="0" xfId="0" applyNumberFormat="1" applyFont="1" applyFill="1"/>
    <xf numFmtId="8" fontId="5" fillId="4" borderId="28" xfId="0" applyNumberFormat="1" applyFont="1" applyFill="1" applyBorder="1"/>
    <xf numFmtId="8" fontId="5" fillId="4" borderId="5" xfId="0" applyNumberFormat="1" applyFont="1" applyFill="1" applyBorder="1"/>
    <xf numFmtId="8" fontId="5" fillId="4" borderId="22" xfId="0" applyNumberFormat="1" applyFont="1" applyFill="1" applyBorder="1"/>
    <xf numFmtId="0" fontId="5" fillId="5" borderId="36" xfId="0" applyFont="1" applyFill="1" applyBorder="1"/>
    <xf numFmtId="8" fontId="5" fillId="5" borderId="3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4" borderId="44" xfId="0" applyFont="1" applyFill="1" applyBorder="1"/>
    <xf numFmtId="8" fontId="6" fillId="4" borderId="5" xfId="0" applyNumberFormat="1" applyFont="1" applyFill="1" applyBorder="1" applyAlignment="1">
      <alignment horizontal="right"/>
    </xf>
    <xf numFmtId="0" fontId="6" fillId="0" borderId="44" xfId="0" applyFont="1" applyBorder="1"/>
    <xf numFmtId="8" fontId="6" fillId="0" borderId="5" xfId="0" applyNumberFormat="1" applyFont="1" applyBorder="1" applyAlignment="1">
      <alignment horizontal="right"/>
    </xf>
    <xf numFmtId="0" fontId="4" fillId="6" borderId="43" xfId="0" applyFont="1" applyFill="1" applyBorder="1"/>
    <xf numFmtId="8" fontId="4" fillId="6" borderId="46" xfId="0" applyNumberFormat="1" applyFont="1" applyFill="1" applyBorder="1" applyAlignment="1">
      <alignment horizontal="right"/>
    </xf>
    <xf numFmtId="8" fontId="5" fillId="5" borderId="22" xfId="0" applyNumberFormat="1" applyFont="1" applyFill="1" applyBorder="1" applyAlignment="1">
      <alignment horizontal="right"/>
    </xf>
    <xf numFmtId="0" fontId="6" fillId="0" borderId="0" xfId="0" applyFont="1" applyBorder="1"/>
    <xf numFmtId="8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/>
    </xf>
    <xf numFmtId="0" fontId="6" fillId="0" borderId="41" xfId="0" applyFont="1" applyBorder="1"/>
    <xf numFmtId="0" fontId="6" fillId="0" borderId="0" xfId="0" applyFont="1" applyFill="1"/>
    <xf numFmtId="8" fontId="6" fillId="0" borderId="0" xfId="0" applyNumberFormat="1" applyFont="1" applyFill="1"/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65" fontId="6" fillId="3" borderId="15" xfId="0" applyNumberFormat="1" applyFont="1" applyFill="1" applyBorder="1"/>
    <xf numFmtId="14" fontId="9" fillId="0" borderId="0" xfId="0" applyNumberFormat="1" applyFont="1"/>
    <xf numFmtId="14" fontId="9" fillId="0" borderId="23" xfId="0" applyNumberFormat="1" applyFont="1" applyBorder="1" applyAlignment="1">
      <alignment horizontal="right"/>
    </xf>
    <xf numFmtId="8" fontId="9" fillId="0" borderId="3" xfId="0" applyNumberFormat="1" applyFont="1" applyBorder="1" applyAlignment="1">
      <alignment horizontal="right"/>
    </xf>
    <xf numFmtId="14" fontId="9" fillId="8" borderId="2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8" fontId="6" fillId="0" borderId="41" xfId="0" applyNumberFormat="1" applyFont="1" applyBorder="1"/>
    <xf numFmtId="14" fontId="9" fillId="0" borderId="23" xfId="0" applyNumberFormat="1" applyFont="1" applyBorder="1"/>
    <xf numFmtId="8" fontId="9" fillId="0" borderId="3" xfId="0" applyNumberFormat="1" applyFont="1" applyBorder="1"/>
    <xf numFmtId="8" fontId="6" fillId="0" borderId="3" xfId="0" applyNumberFormat="1" applyFont="1" applyBorder="1"/>
    <xf numFmtId="0" fontId="6" fillId="0" borderId="15" xfId="0" applyFont="1" applyBorder="1" applyAlignment="1">
      <alignment wrapText="1"/>
    </xf>
    <xf numFmtId="14" fontId="9" fillId="5" borderId="56" xfId="0" applyNumberFormat="1" applyFont="1" applyFill="1" applyBorder="1"/>
    <xf numFmtId="0" fontId="9" fillId="5" borderId="57" xfId="0" applyFont="1" applyFill="1" applyBorder="1"/>
    <xf numFmtId="8" fontId="9" fillId="5" borderId="57" xfId="0" applyNumberFormat="1" applyFont="1" applyFill="1" applyBorder="1"/>
    <xf numFmtId="0" fontId="9" fillId="5" borderId="58" xfId="0" applyFont="1" applyFill="1" applyBorder="1"/>
    <xf numFmtId="14" fontId="9" fillId="8" borderId="23" xfId="0" applyNumberFormat="1" applyFont="1" applyFill="1" applyBorder="1"/>
    <xf numFmtId="0" fontId="6" fillId="0" borderId="31" xfId="0" applyFont="1" applyFill="1" applyBorder="1"/>
    <xf numFmtId="0" fontId="6" fillId="0" borderId="42" xfId="0" applyFont="1" applyFill="1" applyBorder="1"/>
    <xf numFmtId="14" fontId="6" fillId="0" borderId="23" xfId="0" applyNumberFormat="1" applyFont="1" applyFill="1" applyBorder="1" applyAlignment="1">
      <alignment horizontal="right"/>
    </xf>
    <xf numFmtId="14" fontId="6" fillId="0" borderId="27" xfId="0" applyNumberFormat="1" applyFont="1" applyFill="1" applyBorder="1" applyAlignment="1">
      <alignment horizontal="right"/>
    </xf>
    <xf numFmtId="0" fontId="6" fillId="0" borderId="13" xfId="0" applyFont="1" applyFill="1" applyBorder="1"/>
    <xf numFmtId="8" fontId="6" fillId="0" borderId="13" xfId="0" applyNumberFormat="1" applyFont="1" applyFill="1" applyBorder="1"/>
    <xf numFmtId="14" fontId="6" fillId="0" borderId="40" xfId="0" applyNumberFormat="1" applyFont="1" applyFill="1" applyBorder="1" applyAlignment="1">
      <alignment horizontal="right"/>
    </xf>
    <xf numFmtId="0" fontId="6" fillId="0" borderId="41" xfId="0" applyFont="1" applyFill="1" applyBorder="1"/>
    <xf numFmtId="8" fontId="6" fillId="0" borderId="41" xfId="0" applyNumberFormat="1" applyFont="1" applyFill="1" applyBorder="1"/>
    <xf numFmtId="0" fontId="6" fillId="5" borderId="58" xfId="0" applyFont="1" applyFill="1" applyBorder="1"/>
    <xf numFmtId="14" fontId="9" fillId="3" borderId="55" xfId="0" applyNumberFormat="1" applyFont="1" applyFill="1" applyBorder="1" applyAlignment="1">
      <alignment horizontal="right"/>
    </xf>
    <xf numFmtId="0" fontId="6" fillId="3" borderId="1" xfId="0" applyFont="1" applyFill="1" applyBorder="1"/>
    <xf numFmtId="14" fontId="6" fillId="3" borderId="3" xfId="0" applyNumberFormat="1" applyFont="1" applyFill="1" applyBorder="1" applyAlignment="1">
      <alignment horizontal="right"/>
    </xf>
    <xf numFmtId="14" fontId="9" fillId="4" borderId="3" xfId="0" applyNumberFormat="1" applyFont="1" applyFill="1" applyBorder="1" applyAlignment="1">
      <alignment horizontal="right"/>
    </xf>
    <xf numFmtId="14" fontId="9" fillId="4" borderId="41" xfId="0" applyNumberFormat="1" applyFont="1" applyFill="1" applyBorder="1" applyAlignment="1">
      <alignment horizontal="right"/>
    </xf>
    <xf numFmtId="8" fontId="9" fillId="4" borderId="42" xfId="0" applyNumberFormat="1" applyFont="1" applyFill="1" applyBorder="1"/>
    <xf numFmtId="0" fontId="9" fillId="4" borderId="40" xfId="0" applyFont="1" applyFill="1" applyBorder="1" applyAlignment="1">
      <alignment horizontal="right"/>
    </xf>
    <xf numFmtId="164" fontId="9" fillId="4" borderId="62" xfId="0" applyNumberFormat="1" applyFont="1" applyFill="1" applyBorder="1" applyAlignment="1">
      <alignment horizontal="right"/>
    </xf>
    <xf numFmtId="0" fontId="9" fillId="4" borderId="67" xfId="0" applyFont="1" applyFill="1" applyBorder="1"/>
    <xf numFmtId="0" fontId="17" fillId="0" borderId="0" xfId="0" applyFont="1"/>
    <xf numFmtId="0" fontId="10" fillId="0" borderId="68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14" fontId="6" fillId="0" borderId="23" xfId="0" applyNumberFormat="1" applyFon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14" fontId="6" fillId="0" borderId="40" xfId="0" applyNumberFormat="1" applyFont="1" applyFill="1" applyBorder="1" applyAlignment="1">
      <alignment horizontal="left"/>
    </xf>
    <xf numFmtId="8" fontId="11" fillId="6" borderId="35" xfId="0" applyNumberFormat="1" applyFont="1" applyFill="1" applyBorder="1" applyAlignment="1">
      <alignment horizontal="center" vertical="center" wrapText="1"/>
    </xf>
    <xf numFmtId="8" fontId="5" fillId="5" borderId="51" xfId="0" applyNumberFormat="1" applyFont="1" applyFill="1" applyBorder="1" applyAlignment="1">
      <alignment horizontal="center"/>
    </xf>
    <xf numFmtId="8" fontId="2" fillId="0" borderId="20" xfId="0" applyNumberFormat="1" applyFont="1" applyBorder="1"/>
    <xf numFmtId="8" fontId="2" fillId="0" borderId="61" xfId="0" applyNumberFormat="1" applyFont="1" applyBorder="1"/>
    <xf numFmtId="8" fontId="5" fillId="5" borderId="66" xfId="0" applyNumberFormat="1" applyFont="1" applyFill="1" applyBorder="1" applyAlignment="1">
      <alignment horizontal="right"/>
    </xf>
    <xf numFmtId="8" fontId="2" fillId="0" borderId="38" xfId="0" applyNumberFormat="1" applyFont="1" applyBorder="1"/>
    <xf numFmtId="8" fontId="2" fillId="0" borderId="68" xfId="0" applyNumberFormat="1" applyFont="1" applyBorder="1"/>
    <xf numFmtId="0" fontId="3" fillId="5" borderId="21" xfId="0" applyFont="1" applyFill="1" applyBorder="1"/>
    <xf numFmtId="0" fontId="17" fillId="0" borderId="77" xfId="0" applyFont="1" applyBorder="1"/>
    <xf numFmtId="0" fontId="17" fillId="0" borderId="78" xfId="0" applyFont="1" applyBorder="1"/>
    <xf numFmtId="0" fontId="2" fillId="0" borderId="75" xfId="0" applyFont="1" applyBorder="1"/>
    <xf numFmtId="14" fontId="9" fillId="0" borderId="23" xfId="0" applyNumberFormat="1" applyFont="1" applyFill="1" applyBorder="1"/>
    <xf numFmtId="8" fontId="9" fillId="0" borderId="3" xfId="0" applyNumberFormat="1" applyFont="1" applyFill="1" applyBorder="1"/>
    <xf numFmtId="0" fontId="6" fillId="0" borderId="42" xfId="0" applyFont="1" applyBorder="1"/>
    <xf numFmtId="14" fontId="9" fillId="0" borderId="27" xfId="0" applyNumberFormat="1" applyFont="1" applyBorder="1"/>
    <xf numFmtId="8" fontId="9" fillId="0" borderId="13" xfId="0" applyNumberFormat="1" applyFont="1" applyBorder="1"/>
    <xf numFmtId="8" fontId="6" fillId="0" borderId="13" xfId="0" applyNumberFormat="1" applyFont="1" applyBorder="1"/>
    <xf numFmtId="0" fontId="6" fillId="0" borderId="13" xfId="0" applyFont="1" applyBorder="1"/>
    <xf numFmtId="0" fontId="6" fillId="0" borderId="31" xfId="0" applyFont="1" applyBorder="1"/>
    <xf numFmtId="8" fontId="9" fillId="8" borderId="3" xfId="0" applyNumberFormat="1" applyFont="1" applyFill="1" applyBorder="1"/>
    <xf numFmtId="8" fontId="9" fillId="8" borderId="3" xfId="0" applyNumberFormat="1" applyFont="1" applyFill="1" applyBorder="1" applyAlignment="1">
      <alignment horizontal="right"/>
    </xf>
    <xf numFmtId="8" fontId="9" fillId="0" borderId="0" xfId="0" applyNumberFormat="1" applyFont="1"/>
    <xf numFmtId="0" fontId="5" fillId="0" borderId="0" xfId="0" applyFont="1" applyFill="1" applyBorder="1"/>
    <xf numFmtId="0" fontId="5" fillId="5" borderId="16" xfId="0" applyFont="1" applyFill="1" applyBorder="1" applyAlignment="1">
      <alignment horizontal="center"/>
    </xf>
    <xf numFmtId="0" fontId="3" fillId="0" borderId="68" xfId="0" applyFont="1" applyBorder="1"/>
    <xf numFmtId="0" fontId="3" fillId="0" borderId="20" xfId="0" applyFont="1" applyBorder="1"/>
    <xf numFmtId="0" fontId="3" fillId="0" borderId="61" xfId="0" applyFont="1" applyBorder="1"/>
    <xf numFmtId="0" fontId="6" fillId="0" borderId="6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8" fontId="2" fillId="0" borderId="65" xfId="0" applyNumberFormat="1" applyFont="1" applyBorder="1"/>
    <xf numFmtId="8" fontId="5" fillId="10" borderId="16" xfId="0" applyNumberFormat="1" applyFont="1" applyFill="1" applyBorder="1" applyAlignment="1">
      <alignment horizontal="center"/>
    </xf>
    <xf numFmtId="8" fontId="3" fillId="10" borderId="9" xfId="0" applyNumberFormat="1" applyFont="1" applyFill="1" applyBorder="1" applyAlignment="1">
      <alignment horizontal="center"/>
    </xf>
    <xf numFmtId="8" fontId="2" fillId="0" borderId="81" xfId="0" applyNumberFormat="1" applyFont="1" applyBorder="1"/>
    <xf numFmtId="8" fontId="2" fillId="0" borderId="55" xfId="0" applyNumberFormat="1" applyFont="1" applyBorder="1"/>
    <xf numFmtId="8" fontId="3" fillId="10" borderId="16" xfId="0" applyNumberFormat="1" applyFont="1" applyFill="1" applyBorder="1" applyAlignment="1">
      <alignment horizontal="center"/>
    </xf>
    <xf numFmtId="0" fontId="6" fillId="0" borderId="80" xfId="0" applyFont="1" applyBorder="1" applyAlignment="1">
      <alignment horizontal="left"/>
    </xf>
    <xf numFmtId="8" fontId="2" fillId="0" borderId="5" xfId="0" applyNumberFormat="1" applyFont="1" applyBorder="1"/>
    <xf numFmtId="8" fontId="2" fillId="0" borderId="76" xfId="0" applyNumberFormat="1" applyFont="1" applyBorder="1"/>
    <xf numFmtId="8" fontId="18" fillId="11" borderId="78" xfId="0" applyNumberFormat="1" applyFont="1" applyFill="1" applyBorder="1"/>
    <xf numFmtId="8" fontId="18" fillId="11" borderId="75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right"/>
    </xf>
    <xf numFmtId="0" fontId="4" fillId="6" borderId="26" xfId="0" applyFont="1" applyFill="1" applyBorder="1"/>
    <xf numFmtId="8" fontId="4" fillId="6" borderId="22" xfId="0" applyNumberFormat="1" applyFont="1" applyFill="1" applyBorder="1"/>
    <xf numFmtId="14" fontId="9" fillId="0" borderId="40" xfId="0" applyNumberFormat="1" applyFont="1" applyBorder="1"/>
    <xf numFmtId="8" fontId="9" fillId="0" borderId="41" xfId="0" applyNumberFormat="1" applyFont="1" applyBorder="1"/>
    <xf numFmtId="8" fontId="6" fillId="0" borderId="0" xfId="0" applyNumberFormat="1" applyFont="1" applyBorder="1"/>
    <xf numFmtId="0" fontId="6" fillId="0" borderId="0" xfId="0" applyFont="1" applyBorder="1" applyAlignment="1">
      <alignment wrapText="1"/>
    </xf>
    <xf numFmtId="14" fontId="9" fillId="0" borderId="40" xfId="0" applyNumberFormat="1" applyFont="1" applyFill="1" applyBorder="1"/>
    <xf numFmtId="8" fontId="9" fillId="0" borderId="41" xfId="0" applyNumberFormat="1" applyFont="1" applyFill="1" applyBorder="1"/>
    <xf numFmtId="8" fontId="2" fillId="0" borderId="30" xfId="0" applyNumberFormat="1" applyFont="1" applyFill="1" applyBorder="1"/>
    <xf numFmtId="8" fontId="6" fillId="0" borderId="3" xfId="0" applyNumberFormat="1" applyFont="1" applyFill="1" applyBorder="1" applyAlignment="1">
      <alignment horizontal="left"/>
    </xf>
    <xf numFmtId="8" fontId="2" fillId="0" borderId="17" xfId="0" applyNumberFormat="1" applyFont="1" applyFill="1" applyBorder="1"/>
    <xf numFmtId="0" fontId="6" fillId="0" borderId="4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0" fillId="3" borderId="38" xfId="0" applyFont="1" applyFill="1" applyBorder="1" applyAlignment="1">
      <alignment horizontal="left"/>
    </xf>
    <xf numFmtId="0" fontId="10" fillId="3" borderId="83" xfId="0" applyFont="1" applyFill="1" applyBorder="1" applyAlignment="1">
      <alignment horizontal="left"/>
    </xf>
    <xf numFmtId="0" fontId="10" fillId="3" borderId="82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8" fontId="8" fillId="0" borderId="68" xfId="0" applyNumberFormat="1" applyFont="1" applyFill="1" applyBorder="1" applyAlignment="1">
      <alignment horizontal="left"/>
    </xf>
    <xf numFmtId="8" fontId="8" fillId="0" borderId="20" xfId="0" applyNumberFormat="1" applyFont="1" applyFill="1" applyBorder="1" applyAlignment="1">
      <alignment horizontal="left"/>
    </xf>
    <xf numFmtId="8" fontId="8" fillId="0" borderId="61" xfId="0" applyNumberFormat="1" applyFont="1" applyFill="1" applyBorder="1" applyAlignment="1">
      <alignment horizontal="left"/>
    </xf>
    <xf numFmtId="8" fontId="11" fillId="6" borderId="48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/>
    <xf numFmtId="14" fontId="6" fillId="0" borderId="12" xfId="0" applyNumberFormat="1" applyFont="1" applyFill="1" applyBorder="1"/>
    <xf numFmtId="14" fontId="9" fillId="3" borderId="3" xfId="0" applyNumberFormat="1" applyFont="1" applyFill="1" applyBorder="1" applyAlignment="1">
      <alignment horizontal="right"/>
    </xf>
    <xf numFmtId="14" fontId="8" fillId="0" borderId="24" xfId="0" applyNumberFormat="1" applyFont="1" applyFill="1" applyBorder="1" applyAlignment="1">
      <alignment horizontal="left"/>
    </xf>
    <xf numFmtId="8" fontId="5" fillId="5" borderId="21" xfId="0" applyNumberFormat="1" applyFont="1" applyFill="1" applyBorder="1" applyAlignment="1">
      <alignment horizontal="center"/>
    </xf>
    <xf numFmtId="8" fontId="8" fillId="0" borderId="79" xfId="0" applyNumberFormat="1" applyFont="1" applyFill="1" applyBorder="1" applyAlignment="1">
      <alignment horizontal="left"/>
    </xf>
    <xf numFmtId="8" fontId="6" fillId="0" borderId="41" xfId="0" applyNumberFormat="1" applyFont="1" applyFill="1" applyBorder="1" applyAlignment="1">
      <alignment horizontal="left"/>
    </xf>
    <xf numFmtId="8" fontId="5" fillId="5" borderId="72" xfId="0" applyNumberFormat="1" applyFont="1" applyFill="1" applyBorder="1" applyAlignment="1">
      <alignment horizontal="center"/>
    </xf>
    <xf numFmtId="8" fontId="2" fillId="0" borderId="20" xfId="0" applyNumberFormat="1" applyFont="1" applyBorder="1" applyAlignment="1">
      <alignment wrapText="1"/>
    </xf>
    <xf numFmtId="8" fontId="2" fillId="0" borderId="61" xfId="0" applyNumberFormat="1" applyFont="1" applyBorder="1" applyAlignment="1">
      <alignment wrapText="1"/>
    </xf>
    <xf numFmtId="8" fontId="11" fillId="6" borderId="69" xfId="0" applyNumberFormat="1" applyFont="1" applyFill="1" applyBorder="1" applyAlignment="1"/>
    <xf numFmtId="8" fontId="2" fillId="6" borderId="70" xfId="0" applyNumberFormat="1" applyFont="1" applyFill="1" applyBorder="1"/>
    <xf numFmtId="8" fontId="3" fillId="5" borderId="16" xfId="0" applyNumberFormat="1" applyFont="1" applyFill="1" applyBorder="1"/>
    <xf numFmtId="1" fontId="2" fillId="0" borderId="0" xfId="0" applyNumberFormat="1" applyFont="1"/>
    <xf numFmtId="1" fontId="3" fillId="5" borderId="21" xfId="0" applyNumberFormat="1" applyFont="1" applyFill="1" applyBorder="1"/>
    <xf numFmtId="1" fontId="17" fillId="0" borderId="78" xfId="0" applyNumberFormat="1" applyFont="1" applyBorder="1"/>
    <xf numFmtId="0" fontId="3" fillId="10" borderId="51" xfId="0" applyFont="1" applyFill="1" applyBorder="1"/>
    <xf numFmtId="0" fontId="3" fillId="10" borderId="21" xfId="0" applyFont="1" applyFill="1" applyBorder="1"/>
    <xf numFmtId="1" fontId="3" fillId="10" borderId="21" xfId="0" applyNumberFormat="1" applyFont="1" applyFill="1" applyBorder="1"/>
    <xf numFmtId="0" fontId="3" fillId="10" borderId="52" xfId="0" applyFont="1" applyFill="1" applyBorder="1"/>
    <xf numFmtId="14" fontId="8" fillId="0" borderId="45" xfId="0" applyNumberFormat="1" applyFont="1" applyFill="1" applyBorder="1" applyAlignment="1">
      <alignment horizontal="left"/>
    </xf>
    <xf numFmtId="8" fontId="6" fillId="0" borderId="17" xfId="0" applyNumberFormat="1" applyFont="1" applyFill="1" applyBorder="1"/>
    <xf numFmtId="14" fontId="6" fillId="3" borderId="13" xfId="0" applyNumberFormat="1" applyFont="1" applyFill="1" applyBorder="1" applyAlignment="1">
      <alignment horizontal="right"/>
    </xf>
    <xf numFmtId="8" fontId="5" fillId="0" borderId="0" xfId="0" applyNumberFormat="1" applyFont="1" applyFill="1" applyBorder="1" applyAlignment="1">
      <alignment horizontal="right"/>
    </xf>
    <xf numFmtId="8" fontId="8" fillId="0" borderId="25" xfId="0" applyNumberFormat="1" applyFont="1" applyFill="1" applyBorder="1" applyAlignment="1">
      <alignment horizontal="left"/>
    </xf>
    <xf numFmtId="8" fontId="8" fillId="0" borderId="18" xfId="0" applyNumberFormat="1" applyFont="1" applyFill="1" applyBorder="1" applyAlignment="1">
      <alignment horizontal="left"/>
    </xf>
    <xf numFmtId="8" fontId="6" fillId="0" borderId="14" xfId="0" applyNumberFormat="1" applyFont="1" applyFill="1" applyBorder="1" applyAlignment="1">
      <alignment horizontal="left"/>
    </xf>
    <xf numFmtId="8" fontId="6" fillId="0" borderId="67" xfId="0" applyNumberFormat="1" applyFont="1" applyFill="1" applyBorder="1" applyAlignment="1">
      <alignment horizontal="left"/>
    </xf>
    <xf numFmtId="8" fontId="8" fillId="0" borderId="3" xfId="0" applyNumberFormat="1" applyFont="1" applyFill="1" applyBorder="1" applyAlignment="1">
      <alignment horizontal="left"/>
    </xf>
    <xf numFmtId="0" fontId="8" fillId="0" borderId="79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4" fontId="6" fillId="0" borderId="41" xfId="0" applyNumberFormat="1" applyFont="1" applyFill="1" applyBorder="1" applyAlignment="1">
      <alignment horizontal="left"/>
    </xf>
    <xf numFmtId="8" fontId="6" fillId="0" borderId="13" xfId="0" applyNumberFormat="1" applyFont="1" applyFill="1" applyBorder="1" applyAlignment="1">
      <alignment horizontal="left"/>
    </xf>
    <xf numFmtId="0" fontId="6" fillId="12" borderId="84" xfId="0" applyFont="1" applyFill="1" applyBorder="1"/>
    <xf numFmtId="8" fontId="6" fillId="12" borderId="85" xfId="0" applyNumberFormat="1" applyFont="1" applyFill="1" applyBorder="1" applyAlignment="1">
      <alignment horizontal="right"/>
    </xf>
    <xf numFmtId="0" fontId="6" fillId="3" borderId="44" xfId="0" applyFont="1" applyFill="1" applyBorder="1"/>
    <xf numFmtId="8" fontId="6" fillId="3" borderId="86" xfId="0" applyNumberFormat="1" applyFont="1" applyFill="1" applyBorder="1" applyAlignment="1">
      <alignment horizontal="right"/>
    </xf>
    <xf numFmtId="0" fontId="19" fillId="0" borderId="0" xfId="0" applyFont="1"/>
    <xf numFmtId="0" fontId="5" fillId="5" borderId="73" xfId="0" applyFont="1" applyFill="1" applyBorder="1" applyAlignment="1">
      <alignment horizontal="right"/>
    </xf>
    <xf numFmtId="0" fontId="5" fillId="5" borderId="74" xfId="0" applyFont="1" applyFill="1" applyBorder="1" applyAlignment="1">
      <alignment horizontal="right"/>
    </xf>
    <xf numFmtId="0" fontId="16" fillId="6" borderId="9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53" xfId="0" applyFont="1" applyFill="1" applyBorder="1" applyAlignment="1">
      <alignment horizontal="center"/>
    </xf>
    <xf numFmtId="0" fontId="16" fillId="6" borderId="54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horizontal="right"/>
    </xf>
    <xf numFmtId="0" fontId="5" fillId="4" borderId="49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50" xfId="0" applyFont="1" applyFill="1" applyBorder="1" applyAlignment="1">
      <alignment horizontal="right"/>
    </xf>
    <xf numFmtId="0" fontId="5" fillId="4" borderId="35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3" fillId="5" borderId="9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14" fillId="7" borderId="37" xfId="0" applyFont="1" applyFill="1" applyBorder="1"/>
    <xf numFmtId="0" fontId="14" fillId="7" borderId="62" xfId="0" applyFont="1" applyFill="1" applyBorder="1"/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left"/>
    </xf>
    <xf numFmtId="0" fontId="7" fillId="6" borderId="54" xfId="0" applyFont="1" applyFill="1" applyBorder="1" applyAlignment="1">
      <alignment horizontal="left"/>
    </xf>
    <xf numFmtId="0" fontId="15" fillId="7" borderId="37" xfId="0" applyFont="1" applyFill="1" applyBorder="1"/>
    <xf numFmtId="0" fontId="15" fillId="7" borderId="62" xfId="0" applyFont="1" applyFill="1" applyBorder="1"/>
    <xf numFmtId="0" fontId="9" fillId="5" borderId="9" xfId="0" applyFont="1" applyFill="1" applyBorder="1"/>
    <xf numFmtId="0" fontId="9" fillId="5" borderId="6" xfId="0" applyFont="1" applyFill="1" applyBorder="1"/>
    <xf numFmtId="0" fontId="9" fillId="5" borderId="7" xfId="0" applyFont="1" applyFill="1" applyBorder="1"/>
    <xf numFmtId="0" fontId="9" fillId="5" borderId="34" xfId="0" applyFont="1" applyFill="1" applyBorder="1"/>
    <xf numFmtId="0" fontId="9" fillId="5" borderId="8" xfId="0" applyFont="1" applyFill="1" applyBorder="1"/>
    <xf numFmtId="0" fontId="9" fillId="5" borderId="63" xfId="0" applyFont="1" applyFill="1" applyBorder="1"/>
    <xf numFmtId="0" fontId="9" fillId="5" borderId="11" xfId="0" applyFont="1" applyFill="1" applyBorder="1"/>
    <xf numFmtId="0" fontId="9" fillId="5" borderId="64" xfId="0" applyFont="1" applyFill="1" applyBorder="1"/>
    <xf numFmtId="0" fontId="7" fillId="6" borderId="47" xfId="0" applyFont="1" applyFill="1" applyBorder="1" applyAlignment="1">
      <alignment horizontal="left"/>
    </xf>
    <xf numFmtId="0" fontId="7" fillId="6" borderId="4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3" fillId="5" borderId="10" xfId="0" applyFont="1" applyFill="1" applyBorder="1"/>
    <xf numFmtId="0" fontId="3" fillId="5" borderId="34" xfId="0" applyFont="1" applyFill="1" applyBorder="1"/>
    <xf numFmtId="0" fontId="3" fillId="5" borderId="8" xfId="0" applyFont="1" applyFill="1" applyBorder="1"/>
    <xf numFmtId="0" fontId="15" fillId="7" borderId="50" xfId="0" applyFont="1" applyFill="1" applyBorder="1"/>
    <xf numFmtId="0" fontId="15" fillId="7" borderId="35" xfId="0" applyFont="1" applyFill="1" applyBorder="1"/>
    <xf numFmtId="0" fontId="7" fillId="6" borderId="56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18" fillId="11" borderId="53" xfId="0" applyFont="1" applyFill="1" applyBorder="1" applyAlignment="1">
      <alignment horizontal="center"/>
    </xf>
    <xf numFmtId="0" fontId="18" fillId="11" borderId="54" xfId="0" applyFont="1" applyFill="1" applyBorder="1" applyAlignment="1">
      <alignment horizontal="center"/>
    </xf>
    <xf numFmtId="0" fontId="18" fillId="11" borderId="46" xfId="0" applyFont="1" applyFill="1" applyBorder="1" applyAlignment="1">
      <alignment horizontal="center"/>
    </xf>
    <xf numFmtId="8" fontId="18" fillId="11" borderId="53" xfId="0" applyNumberFormat="1" applyFont="1" applyFill="1" applyBorder="1" applyAlignment="1">
      <alignment horizontal="center"/>
    </xf>
    <xf numFmtId="8" fontId="18" fillId="11" borderId="54" xfId="0" applyNumberFormat="1" applyFont="1" applyFill="1" applyBorder="1" applyAlignment="1">
      <alignment horizontal="center"/>
    </xf>
    <xf numFmtId="8" fontId="18" fillId="11" borderId="46" xfId="0" applyNumberFormat="1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71" xfId="0" applyFont="1" applyFill="1" applyBorder="1" applyAlignment="1">
      <alignment horizontal="center"/>
    </xf>
    <xf numFmtId="0" fontId="11" fillId="11" borderId="47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50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8" fontId="11" fillId="6" borderId="47" xfId="0" applyNumberFormat="1" applyFont="1" applyFill="1" applyBorder="1" applyAlignment="1">
      <alignment horizontal="center" vertical="center" wrapText="1"/>
    </xf>
    <xf numFmtId="8" fontId="11" fillId="6" borderId="48" xfId="0" applyNumberFormat="1" applyFont="1" applyFill="1" applyBorder="1" applyAlignment="1">
      <alignment horizontal="center" vertical="center" wrapText="1"/>
    </xf>
    <xf numFmtId="8" fontId="11" fillId="6" borderId="28" xfId="0" applyNumberFormat="1" applyFont="1" applyFill="1" applyBorder="1" applyAlignment="1">
      <alignment horizontal="center" vertical="center" wrapText="1"/>
    </xf>
    <xf numFmtId="8" fontId="11" fillId="6" borderId="49" xfId="0" applyNumberFormat="1" applyFont="1" applyFill="1" applyBorder="1" applyAlignment="1">
      <alignment horizontal="center" vertical="center" wrapText="1"/>
    </xf>
    <xf numFmtId="8" fontId="11" fillId="6" borderId="0" xfId="0" applyNumberFormat="1" applyFont="1" applyFill="1" applyBorder="1" applyAlignment="1">
      <alignment horizontal="center" vertical="center" wrapText="1"/>
    </xf>
    <xf numFmtId="8" fontId="11" fillId="6" borderId="5" xfId="0" applyNumberFormat="1" applyFont="1" applyFill="1" applyBorder="1" applyAlignment="1">
      <alignment horizontal="center" vertical="center" wrapText="1"/>
    </xf>
    <xf numFmtId="0" fontId="18" fillId="11" borderId="77" xfId="0" applyFont="1" applyFill="1" applyBorder="1" applyAlignment="1">
      <alignment horizontal="center"/>
    </xf>
    <xf numFmtId="0" fontId="18" fillId="11" borderId="78" xfId="0" applyFont="1" applyFill="1" applyBorder="1" applyAlignment="1">
      <alignment horizontal="center"/>
    </xf>
  </cellXfs>
  <cellStyles count="1">
    <cellStyle name="Normal" xfId="0" builtinId="0"/>
  </cellStyles>
  <dxfs count="39"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AE690"/>
        </patternFill>
      </fill>
    </dxf>
  </dxfs>
  <tableStyles count="0" defaultTableStyle="TableStyleMedium9" defaultPivotStyle="PivotStyleLight16"/>
  <colors>
    <mruColors>
      <color rgb="FFDCE6F1"/>
      <color rgb="FF366092"/>
      <color rgb="FF006100"/>
      <color rgb="FF95B3D7"/>
      <color rgb="FF9C0006"/>
      <color rgb="FFFFC7CE"/>
      <color rgb="FFC6EFCE"/>
      <color rgb="FFB7DEE8"/>
      <color rgb="FFFAE6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Georgia" pitchFamily="18" charset="0"/>
              </a:defRPr>
            </a:pPr>
            <a:r>
              <a:rPr lang="en-US">
                <a:latin typeface="Georgia" pitchFamily="18" charset="0"/>
              </a:rPr>
              <a:t>Type of Payment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1675225379436265E-2"/>
                  <c:y val="1.11721400678573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Conditional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246427529892094"/>
                  <c:y val="-2.57316615910816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0275733196393928"/>
                  <c:y val="0.195030499236375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6210629921259843"/>
                  <c:y val="-4.676488609655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Georgia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Dues!$B$60:$E$60</c:f>
              <c:strCache>
                <c:ptCount val="4"/>
                <c:pt idx="0">
                  <c:v>Conditional</c:v>
                </c:pt>
                <c:pt idx="1">
                  <c:v>Dues</c:v>
                </c:pt>
                <c:pt idx="2">
                  <c:v>PP</c:v>
                </c:pt>
                <c:pt idx="3">
                  <c:v>Alumni</c:v>
                </c:pt>
              </c:strCache>
            </c:strRef>
          </c:cat>
          <c:val>
            <c:numRef>
              <c:f>Dues!$B$61:$E$61</c:f>
              <c:numCache>
                <c:formatCode>General</c:formatCode>
                <c:ptCount val="4"/>
                <c:pt idx="0">
                  <c:v>4</c:v>
                </c:pt>
                <c:pt idx="1">
                  <c:v>35</c:v>
                </c:pt>
                <c:pt idx="2" formatCode="0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Georgia" pitchFamily="18" charset="0"/>
              </a:defRPr>
            </a:pPr>
            <a:r>
              <a:rPr lang="en-US">
                <a:latin typeface="Georgia" pitchFamily="18" charset="0"/>
              </a:rPr>
              <a:t>Payment</a:t>
            </a:r>
            <a:r>
              <a:rPr lang="en-US" baseline="0">
                <a:latin typeface="Georgia" pitchFamily="18" charset="0"/>
              </a:rPr>
              <a:t> Progress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40030748378555731"/>
                  <c:y val="-6.88585877984764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603903219048503"/>
                  <c:y val="7.89779326364692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590678885690686"/>
                  <c:y val="1.4676937945933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1494860419990556"/>
                  <c:y val="0.100615471846506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Georgia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Dues!$B$64:$E$64</c:f>
              <c:strCache>
                <c:ptCount val="4"/>
                <c:pt idx="0">
                  <c:v>In Progress</c:v>
                </c:pt>
                <c:pt idx="1">
                  <c:v>Not Paid</c:v>
                </c:pt>
                <c:pt idx="2">
                  <c:v>Paid</c:v>
                </c:pt>
                <c:pt idx="3">
                  <c:v>N/A</c:v>
                </c:pt>
              </c:strCache>
            </c:strRef>
          </c:cat>
          <c:val>
            <c:numRef>
              <c:f>Dues!$B$65:$E$65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 formatCode="0">
                  <c:v>35</c:v>
                </c:pt>
                <c:pt idx="3" formatCode="0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44</xdr:row>
      <xdr:rowOff>0</xdr:rowOff>
    </xdr:from>
    <xdr:to>
      <xdr:col>10</xdr:col>
      <xdr:colOff>438150</xdr:colOff>
      <xdr:row>57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14288</xdr:colOff>
      <xdr:row>44</xdr:row>
      <xdr:rowOff>0</xdr:rowOff>
    </xdr:from>
    <xdr:to>
      <xdr:col>4</xdr:col>
      <xdr:colOff>466725</xdr:colOff>
      <xdr:row>57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94"/>
  <sheetViews>
    <sheetView topLeftCell="B1" zoomScaleNormal="100" workbookViewId="0">
      <selection activeCell="E3" sqref="E3"/>
    </sheetView>
  </sheetViews>
  <sheetFormatPr defaultRowHeight="14.25" x14ac:dyDescent="0.2"/>
  <cols>
    <col min="1" max="1" width="9.140625" style="11"/>
    <col min="2" max="2" width="22.42578125" style="114" bestFit="1" customWidth="1"/>
    <col min="3" max="3" width="12.5703125" style="11" bestFit="1" customWidth="1"/>
    <col min="4" max="4" width="14" style="11" bestFit="1" customWidth="1"/>
    <col min="5" max="5" width="38.85546875" style="11" bestFit="1" customWidth="1"/>
    <col min="6" max="6" width="1.85546875" style="11" bestFit="1" customWidth="1"/>
    <col min="7" max="7" width="31.42578125" style="11" bestFit="1" customWidth="1"/>
    <col min="8" max="8" width="13.85546875" style="114" bestFit="1" customWidth="1"/>
    <col min="9" max="10" width="9.140625" style="11"/>
    <col min="11" max="11" width="27.5703125" style="11" customWidth="1"/>
    <col min="12" max="12" width="12.42578125" style="11" customWidth="1"/>
    <col min="13" max="16384" width="9.140625" style="11"/>
  </cols>
  <sheetData>
    <row r="1" spans="1:8" ht="18.75" thickBot="1" x14ac:dyDescent="0.3">
      <c r="A1" s="285" t="s">
        <v>72</v>
      </c>
      <c r="B1" s="286"/>
      <c r="C1" s="286"/>
      <c r="D1" s="109">
        <v>3878.54</v>
      </c>
      <c r="G1" s="280" t="s">
        <v>36</v>
      </c>
      <c r="H1" s="281"/>
    </row>
    <row r="2" spans="1:8" ht="15.75" thickTop="1" x14ac:dyDescent="0.2">
      <c r="A2" s="287" t="s">
        <v>70</v>
      </c>
      <c r="B2" s="288"/>
      <c r="C2" s="288"/>
      <c r="D2" s="110">
        <v>85</v>
      </c>
      <c r="E2" s="20"/>
      <c r="G2" s="273" t="s">
        <v>79</v>
      </c>
      <c r="H2" s="274">
        <f>D53</f>
        <v>3349.2900000000004</v>
      </c>
    </row>
    <row r="3" spans="1:8" ht="15" x14ac:dyDescent="0.2">
      <c r="A3" s="287" t="s">
        <v>69</v>
      </c>
      <c r="B3" s="288"/>
      <c r="C3" s="288"/>
      <c r="D3" s="110">
        <v>25.5</v>
      </c>
      <c r="E3" s="20"/>
      <c r="G3" s="275" t="s">
        <v>30</v>
      </c>
      <c r="H3" s="276">
        <f>H22</f>
        <v>488.3</v>
      </c>
    </row>
    <row r="4" spans="1:8" ht="15.75" thickBot="1" x14ac:dyDescent="0.25">
      <c r="A4" s="291" t="s">
        <v>71</v>
      </c>
      <c r="B4" s="291"/>
      <c r="C4" s="291"/>
      <c r="D4" s="110">
        <f>SUM(D2:D3)</f>
        <v>110.5</v>
      </c>
      <c r="E4" s="20"/>
      <c r="G4" s="112" t="s">
        <v>37</v>
      </c>
      <c r="H4" s="113">
        <f>SUM(H2,-H3)</f>
        <v>2860.9900000000002</v>
      </c>
    </row>
    <row r="5" spans="1:8" ht="15" x14ac:dyDescent="0.2">
      <c r="A5" s="291" t="s">
        <v>73</v>
      </c>
      <c r="B5" s="291"/>
      <c r="C5" s="291"/>
      <c r="D5" s="110">
        <f>SUM(D2,D3*0.5)</f>
        <v>97.75</v>
      </c>
      <c r="E5" s="277" t="s">
        <v>148</v>
      </c>
      <c r="G5" s="195"/>
      <c r="H5" s="262"/>
    </row>
    <row r="6" spans="1:8" ht="15.75" thickBot="1" x14ac:dyDescent="0.25">
      <c r="A6" s="289" t="s">
        <v>0</v>
      </c>
      <c r="B6" s="290"/>
      <c r="C6" s="290"/>
      <c r="D6" s="111">
        <f>SUM(President!D2,VPM!D2,VPSP!D2,'Rec Sec'!D2,Treasurer!D2,Parliamentarian!D2,Historian!D2,'Corr Sec'!D2,'Alumni Sec'!D2,Social!D2,Ritual!D2,Lyre!D2,Webmaster!D2)</f>
        <v>1479.2</v>
      </c>
    </row>
    <row r="7" spans="1:8" ht="15" thickBot="1" x14ac:dyDescent="0.25"/>
    <row r="8" spans="1:8" ht="18.75" thickBot="1" x14ac:dyDescent="0.3">
      <c r="B8" s="282" t="s">
        <v>38</v>
      </c>
      <c r="C8" s="283"/>
      <c r="D8" s="283"/>
      <c r="E8" s="284"/>
      <c r="G8" s="280" t="s">
        <v>30</v>
      </c>
      <c r="H8" s="281"/>
    </row>
    <row r="9" spans="1:8" ht="15" x14ac:dyDescent="0.2">
      <c r="B9" s="278" t="s">
        <v>1</v>
      </c>
      <c r="C9" s="279"/>
      <c r="D9" s="177">
        <f>D1</f>
        <v>3878.54</v>
      </c>
      <c r="E9" s="156"/>
      <c r="G9" s="115" t="s">
        <v>2</v>
      </c>
      <c r="H9" s="116">
        <f>SUM(President!D12)</f>
        <v>33.4</v>
      </c>
    </row>
    <row r="10" spans="1:8" x14ac:dyDescent="0.2">
      <c r="B10" s="149">
        <v>40877</v>
      </c>
      <c r="C10" s="18" t="s">
        <v>81</v>
      </c>
      <c r="D10" s="17">
        <v>-20.22</v>
      </c>
      <c r="E10" s="19" t="s">
        <v>113</v>
      </c>
      <c r="G10" s="117" t="s">
        <v>3</v>
      </c>
      <c r="H10" s="118">
        <f>VPM!D23</f>
        <v>73.62</v>
      </c>
    </row>
    <row r="11" spans="1:8" x14ac:dyDescent="0.2">
      <c r="B11" s="150">
        <v>40918</v>
      </c>
      <c r="C11" s="151" t="s">
        <v>67</v>
      </c>
      <c r="D11" s="152">
        <v>-100</v>
      </c>
      <c r="E11" s="147" t="s">
        <v>89</v>
      </c>
      <c r="G11" s="115" t="s">
        <v>4</v>
      </c>
      <c r="H11" s="116">
        <f>SUM(VPSP!D19)</f>
        <v>129.56</v>
      </c>
    </row>
    <row r="12" spans="1:8" x14ac:dyDescent="0.2">
      <c r="B12" s="150">
        <v>40920</v>
      </c>
      <c r="C12" s="151" t="s">
        <v>83</v>
      </c>
      <c r="D12" s="152">
        <v>-12.45</v>
      </c>
      <c r="E12" s="147" t="s">
        <v>94</v>
      </c>
      <c r="G12" s="117" t="s">
        <v>5</v>
      </c>
      <c r="H12" s="118">
        <f>'Rec Sec'!D8</f>
        <v>0</v>
      </c>
    </row>
    <row r="13" spans="1:8" x14ac:dyDescent="0.2">
      <c r="B13" s="150">
        <v>40925</v>
      </c>
      <c r="C13" s="151" t="s">
        <v>82</v>
      </c>
      <c r="D13" s="152">
        <v>-17.600000000000001</v>
      </c>
      <c r="E13" s="147" t="s">
        <v>95</v>
      </c>
      <c r="G13" s="115" t="s">
        <v>6</v>
      </c>
      <c r="H13" s="116">
        <f>Treasurer!D17</f>
        <v>22.109999999999989</v>
      </c>
    </row>
    <row r="14" spans="1:8" x14ac:dyDescent="0.2">
      <c r="B14" s="150">
        <v>40925</v>
      </c>
      <c r="C14" s="151" t="s">
        <v>67</v>
      </c>
      <c r="D14" s="152">
        <v>-223.66</v>
      </c>
      <c r="E14" s="147" t="s">
        <v>93</v>
      </c>
      <c r="G14" s="117" t="s">
        <v>7</v>
      </c>
      <c r="H14" s="118">
        <f>Parliamentarian!D8</f>
        <v>0</v>
      </c>
    </row>
    <row r="15" spans="1:8" x14ac:dyDescent="0.2">
      <c r="B15" s="150">
        <v>40925</v>
      </c>
      <c r="C15" s="151" t="s">
        <v>67</v>
      </c>
      <c r="D15" s="152">
        <v>-38.340000000000003</v>
      </c>
      <c r="E15" s="147" t="s">
        <v>93</v>
      </c>
      <c r="G15" s="115" t="s">
        <v>8</v>
      </c>
      <c r="H15" s="116">
        <f>Historian!D16</f>
        <v>29.6</v>
      </c>
    </row>
    <row r="16" spans="1:8" x14ac:dyDescent="0.2">
      <c r="B16" s="150">
        <v>40927</v>
      </c>
      <c r="C16" s="151" t="s">
        <v>66</v>
      </c>
      <c r="D16" s="152">
        <v>222.63</v>
      </c>
      <c r="E16" s="147"/>
      <c r="G16" s="117" t="s">
        <v>26</v>
      </c>
      <c r="H16" s="118">
        <f>'Corr Sec'!D8</f>
        <v>30</v>
      </c>
    </row>
    <row r="17" spans="2:8" x14ac:dyDescent="0.2">
      <c r="B17" s="150">
        <v>40564</v>
      </c>
      <c r="C17" s="151" t="s">
        <v>67</v>
      </c>
      <c r="D17" s="152">
        <v>-44.03</v>
      </c>
      <c r="E17" s="147" t="s">
        <v>96</v>
      </c>
      <c r="G17" s="115" t="s">
        <v>9</v>
      </c>
      <c r="H17" s="116">
        <f>'Alumni Sec'!D12</f>
        <v>31.56</v>
      </c>
    </row>
    <row r="18" spans="2:8" x14ac:dyDescent="0.2">
      <c r="B18" s="150">
        <v>40929</v>
      </c>
      <c r="C18" s="151" t="s">
        <v>99</v>
      </c>
      <c r="D18" s="152">
        <v>-14.5</v>
      </c>
      <c r="E18" s="147" t="s">
        <v>100</v>
      </c>
      <c r="G18" s="117" t="s">
        <v>27</v>
      </c>
      <c r="H18" s="118">
        <f>Social!D16</f>
        <v>98.69</v>
      </c>
    </row>
    <row r="19" spans="2:8" x14ac:dyDescent="0.2">
      <c r="B19" s="150">
        <v>40932</v>
      </c>
      <c r="C19" s="151" t="s">
        <v>101</v>
      </c>
      <c r="D19" s="152">
        <v>-18.440000000000001</v>
      </c>
      <c r="E19" s="147" t="s">
        <v>102</v>
      </c>
      <c r="G19" s="115" t="s">
        <v>28</v>
      </c>
      <c r="H19" s="116">
        <f>Ritual!D9</f>
        <v>39.760000000000005</v>
      </c>
    </row>
    <row r="20" spans="2:8" x14ac:dyDescent="0.2">
      <c r="B20" s="150">
        <v>40569</v>
      </c>
      <c r="C20" s="151" t="s">
        <v>66</v>
      </c>
      <c r="D20" s="152">
        <v>599.01</v>
      </c>
      <c r="E20" s="147"/>
      <c r="G20" s="117" t="s">
        <v>60</v>
      </c>
      <c r="H20" s="118">
        <f>Lyre!D8</f>
        <v>0</v>
      </c>
    </row>
    <row r="21" spans="2:8" ht="15" thickBot="1" x14ac:dyDescent="0.25">
      <c r="B21" s="150">
        <v>40935</v>
      </c>
      <c r="C21" s="151" t="s">
        <v>66</v>
      </c>
      <c r="D21" s="152">
        <v>76</v>
      </c>
      <c r="E21" s="147"/>
      <c r="G21" s="115" t="s">
        <v>10</v>
      </c>
      <c r="H21" s="116">
        <f>Webmaster!D12</f>
        <v>0</v>
      </c>
    </row>
    <row r="22" spans="2:8" ht="15.75" thickBot="1" x14ac:dyDescent="0.25">
      <c r="B22" s="150">
        <v>40954</v>
      </c>
      <c r="C22" s="151" t="s">
        <v>112</v>
      </c>
      <c r="D22" s="152">
        <v>-56.31</v>
      </c>
      <c r="E22" s="147" t="s">
        <v>137</v>
      </c>
      <c r="G22" s="119" t="s">
        <v>29</v>
      </c>
      <c r="H22" s="120">
        <f>SUM(H9:H21)</f>
        <v>488.3</v>
      </c>
    </row>
    <row r="23" spans="2:8" ht="15.75" thickBot="1" x14ac:dyDescent="0.25">
      <c r="B23" s="150">
        <v>40960</v>
      </c>
      <c r="C23" s="151" t="s">
        <v>66</v>
      </c>
      <c r="D23" s="152">
        <v>93.5</v>
      </c>
      <c r="E23" s="147"/>
      <c r="G23" s="112" t="s">
        <v>58</v>
      </c>
      <c r="H23" s="121">
        <f>SUM(D6,-H22)</f>
        <v>990.90000000000009</v>
      </c>
    </row>
    <row r="24" spans="2:8" x14ac:dyDescent="0.2">
      <c r="B24" s="150">
        <v>40960</v>
      </c>
      <c r="C24" s="151" t="s">
        <v>67</v>
      </c>
      <c r="D24" s="152">
        <v>-265.60000000000002</v>
      </c>
      <c r="E24" s="147" t="s">
        <v>103</v>
      </c>
    </row>
    <row r="25" spans="2:8" x14ac:dyDescent="0.2">
      <c r="B25" s="150">
        <v>40960</v>
      </c>
      <c r="C25" s="151" t="s">
        <v>67</v>
      </c>
      <c r="D25" s="152">
        <v>-232.65</v>
      </c>
      <c r="E25" s="147" t="s">
        <v>108</v>
      </c>
      <c r="F25" s="70"/>
    </row>
    <row r="26" spans="2:8" x14ac:dyDescent="0.2">
      <c r="B26" s="150">
        <v>40960</v>
      </c>
      <c r="C26" s="151" t="s">
        <v>104</v>
      </c>
      <c r="D26" s="152">
        <v>-51.7</v>
      </c>
      <c r="E26" s="147" t="s">
        <v>109</v>
      </c>
      <c r="F26" s="70"/>
      <c r="G26" s="70"/>
    </row>
    <row r="27" spans="2:8" x14ac:dyDescent="0.2">
      <c r="B27" s="150">
        <v>40962</v>
      </c>
      <c r="C27" s="151" t="s">
        <v>67</v>
      </c>
      <c r="D27" s="152">
        <v>-181.2</v>
      </c>
      <c r="E27" s="147" t="s">
        <v>114</v>
      </c>
      <c r="F27" s="70"/>
      <c r="G27" s="70"/>
    </row>
    <row r="28" spans="2:8" x14ac:dyDescent="0.2">
      <c r="B28" s="150">
        <v>40964</v>
      </c>
      <c r="C28" s="151" t="s">
        <v>67</v>
      </c>
      <c r="D28" s="152">
        <v>-3.7</v>
      </c>
      <c r="E28" s="147" t="s">
        <v>115</v>
      </c>
      <c r="F28" s="70"/>
      <c r="G28" s="70"/>
    </row>
    <row r="29" spans="2:8" x14ac:dyDescent="0.2">
      <c r="B29" s="150">
        <v>40965</v>
      </c>
      <c r="C29" s="151" t="s">
        <v>67</v>
      </c>
      <c r="D29" s="152">
        <v>-3.7</v>
      </c>
      <c r="E29" s="147" t="s">
        <v>116</v>
      </c>
      <c r="F29" s="70"/>
      <c r="G29" s="71"/>
    </row>
    <row r="30" spans="2:8" x14ac:dyDescent="0.2">
      <c r="B30" s="150">
        <v>40968</v>
      </c>
      <c r="C30" s="151" t="s">
        <v>67</v>
      </c>
      <c r="D30" s="152">
        <v>-758.99</v>
      </c>
      <c r="E30" s="147" t="s">
        <v>110</v>
      </c>
      <c r="F30" s="70"/>
      <c r="G30" s="70"/>
    </row>
    <row r="31" spans="2:8" x14ac:dyDescent="0.2">
      <c r="B31" s="150">
        <v>40972</v>
      </c>
      <c r="C31" s="151" t="s">
        <v>66</v>
      </c>
      <c r="D31" s="152">
        <v>234</v>
      </c>
      <c r="E31" s="147"/>
      <c r="F31" s="70"/>
      <c r="G31" s="70"/>
    </row>
    <row r="32" spans="2:8" x14ac:dyDescent="0.2">
      <c r="B32" s="150">
        <v>40981</v>
      </c>
      <c r="C32" s="151" t="s">
        <v>66</v>
      </c>
      <c r="D32" s="152">
        <v>1499.02</v>
      </c>
      <c r="E32" s="147"/>
      <c r="F32" s="70"/>
      <c r="G32" s="70"/>
    </row>
    <row r="33" spans="2:7" x14ac:dyDescent="0.2">
      <c r="B33" s="150">
        <v>40981</v>
      </c>
      <c r="C33" s="151" t="s">
        <v>117</v>
      </c>
      <c r="D33" s="152">
        <v>-23.4</v>
      </c>
      <c r="E33" s="147" t="s">
        <v>118</v>
      </c>
      <c r="F33" s="70"/>
      <c r="G33" s="70"/>
    </row>
    <row r="34" spans="2:7" x14ac:dyDescent="0.2">
      <c r="B34" s="150">
        <v>40981</v>
      </c>
      <c r="C34" s="151" t="s">
        <v>119</v>
      </c>
      <c r="D34" s="152">
        <v>-1000</v>
      </c>
      <c r="E34" s="147" t="s">
        <v>120</v>
      </c>
      <c r="F34" s="70"/>
      <c r="G34" s="70"/>
    </row>
    <row r="35" spans="2:7" x14ac:dyDescent="0.2">
      <c r="B35" s="150">
        <v>40983</v>
      </c>
      <c r="C35" s="151" t="s">
        <v>123</v>
      </c>
      <c r="D35" s="152">
        <v>-10</v>
      </c>
      <c r="E35" s="147" t="s">
        <v>131</v>
      </c>
      <c r="F35" s="70"/>
      <c r="G35" s="70"/>
    </row>
    <row r="36" spans="2:7" x14ac:dyDescent="0.2">
      <c r="B36" s="150">
        <v>40983</v>
      </c>
      <c r="C36" s="151" t="s">
        <v>67</v>
      </c>
      <c r="D36" s="152">
        <v>-6.6</v>
      </c>
      <c r="E36" s="147" t="s">
        <v>134</v>
      </c>
      <c r="F36" s="70"/>
      <c r="G36" s="70"/>
    </row>
    <row r="37" spans="2:7" x14ac:dyDescent="0.2">
      <c r="B37" s="150">
        <v>40983</v>
      </c>
      <c r="C37" s="151" t="s">
        <v>67</v>
      </c>
      <c r="D37" s="152">
        <v>-375</v>
      </c>
      <c r="E37" s="147"/>
      <c r="F37" s="70"/>
      <c r="G37" s="70"/>
    </row>
    <row r="38" spans="2:7" x14ac:dyDescent="0.2">
      <c r="B38" s="150">
        <v>40984</v>
      </c>
      <c r="C38" s="151" t="s">
        <v>67</v>
      </c>
      <c r="D38" s="152">
        <v>-60.92</v>
      </c>
      <c r="E38" s="147" t="s">
        <v>121</v>
      </c>
      <c r="F38" s="70"/>
      <c r="G38" s="70"/>
    </row>
    <row r="39" spans="2:7" x14ac:dyDescent="0.2">
      <c r="B39" s="150">
        <v>40985</v>
      </c>
      <c r="C39" s="151" t="s">
        <v>67</v>
      </c>
      <c r="D39" s="152">
        <v>-17.88</v>
      </c>
      <c r="E39" s="147" t="s">
        <v>122</v>
      </c>
      <c r="F39" s="70"/>
      <c r="G39" s="70"/>
    </row>
    <row r="40" spans="2:7" x14ac:dyDescent="0.2">
      <c r="B40" s="150">
        <v>40985</v>
      </c>
      <c r="C40" s="151" t="s">
        <v>67</v>
      </c>
      <c r="D40" s="152">
        <v>-11.4</v>
      </c>
      <c r="E40" s="147" t="s">
        <v>96</v>
      </c>
      <c r="F40" s="70"/>
      <c r="G40" s="70"/>
    </row>
    <row r="41" spans="2:7" x14ac:dyDescent="0.2">
      <c r="B41" s="150">
        <v>40985</v>
      </c>
      <c r="C41" s="151" t="s">
        <v>132</v>
      </c>
      <c r="D41" s="152"/>
      <c r="E41" s="147" t="s">
        <v>138</v>
      </c>
      <c r="F41" s="70"/>
      <c r="G41" s="70"/>
    </row>
    <row r="42" spans="2:7" x14ac:dyDescent="0.2">
      <c r="B42" s="150">
        <v>40985</v>
      </c>
      <c r="C42" s="151" t="s">
        <v>67</v>
      </c>
      <c r="D42" s="152">
        <v>-9.56</v>
      </c>
      <c r="E42" s="147" t="s">
        <v>128</v>
      </c>
      <c r="F42" s="70"/>
      <c r="G42" s="70"/>
    </row>
    <row r="43" spans="2:7" x14ac:dyDescent="0.2">
      <c r="B43" s="150">
        <v>40985</v>
      </c>
      <c r="C43" s="151" t="s">
        <v>67</v>
      </c>
      <c r="D43" s="152">
        <v>-3.07</v>
      </c>
      <c r="E43" s="147" t="s">
        <v>96</v>
      </c>
      <c r="F43" s="70"/>
      <c r="G43" s="70"/>
    </row>
    <row r="44" spans="2:7" x14ac:dyDescent="0.2">
      <c r="B44" s="150">
        <v>40985</v>
      </c>
      <c r="C44" s="151" t="s">
        <v>66</v>
      </c>
      <c r="D44" s="152">
        <v>208</v>
      </c>
      <c r="E44" s="147"/>
      <c r="F44" s="70"/>
      <c r="G44" s="70"/>
    </row>
    <row r="45" spans="2:7" x14ac:dyDescent="0.2">
      <c r="B45" s="150">
        <v>40986</v>
      </c>
      <c r="C45" s="151" t="s">
        <v>67</v>
      </c>
      <c r="D45" s="152">
        <v>-42.4</v>
      </c>
      <c r="E45" s="147" t="s">
        <v>139</v>
      </c>
      <c r="F45" s="70"/>
      <c r="G45" s="70"/>
    </row>
    <row r="46" spans="2:7" x14ac:dyDescent="0.2">
      <c r="B46" s="150">
        <v>40986</v>
      </c>
      <c r="C46" s="151" t="s">
        <v>67</v>
      </c>
      <c r="D46" s="152">
        <v>-33</v>
      </c>
      <c r="E46" s="147" t="s">
        <v>130</v>
      </c>
      <c r="F46" s="70"/>
      <c r="G46" s="70"/>
    </row>
    <row r="47" spans="2:7" x14ac:dyDescent="0.2">
      <c r="B47" s="150">
        <v>40986</v>
      </c>
      <c r="C47" s="151" t="s">
        <v>67</v>
      </c>
      <c r="D47" s="152">
        <v>-22</v>
      </c>
      <c r="E47" s="147" t="s">
        <v>130</v>
      </c>
      <c r="F47" s="70"/>
      <c r="G47" s="70"/>
    </row>
    <row r="48" spans="2:7" x14ac:dyDescent="0.2">
      <c r="B48" s="150">
        <v>40986</v>
      </c>
      <c r="C48" s="151" t="s">
        <v>67</v>
      </c>
      <c r="D48" s="152">
        <v>-14</v>
      </c>
      <c r="E48" s="147" t="s">
        <v>130</v>
      </c>
      <c r="F48" s="70"/>
      <c r="G48" s="70"/>
    </row>
    <row r="49" spans="2:7" x14ac:dyDescent="0.2">
      <c r="B49" s="150">
        <v>40988</v>
      </c>
      <c r="C49" s="151" t="s">
        <v>136</v>
      </c>
      <c r="D49" s="152"/>
      <c r="E49" s="147" t="s">
        <v>143</v>
      </c>
      <c r="F49" s="70"/>
      <c r="G49" s="70"/>
    </row>
    <row r="50" spans="2:7" x14ac:dyDescent="0.2">
      <c r="B50" s="150">
        <v>40992</v>
      </c>
      <c r="C50" s="151" t="s">
        <v>67</v>
      </c>
      <c r="D50" s="152">
        <v>-81.84</v>
      </c>
      <c r="E50" s="147" t="s">
        <v>141</v>
      </c>
      <c r="F50" s="70"/>
      <c r="G50" s="70"/>
    </row>
    <row r="51" spans="2:7" x14ac:dyDescent="0.2">
      <c r="B51" s="150">
        <v>40994</v>
      </c>
      <c r="C51" s="151" t="s">
        <v>66</v>
      </c>
      <c r="D51" s="152">
        <v>292.75</v>
      </c>
      <c r="E51" s="147"/>
      <c r="F51" s="70"/>
      <c r="G51" s="70"/>
    </row>
    <row r="52" spans="2:7" ht="15" thickBot="1" x14ac:dyDescent="0.25">
      <c r="B52" s="153"/>
      <c r="C52" s="154"/>
      <c r="D52" s="155"/>
      <c r="E52" s="148"/>
      <c r="F52" s="70"/>
      <c r="G52" s="70"/>
    </row>
    <row r="53" spans="2:7" ht="15.75" thickBot="1" x14ac:dyDescent="0.25">
      <c r="B53" s="214" t="s">
        <v>11</v>
      </c>
      <c r="C53" s="215"/>
      <c r="D53" s="216">
        <f>SUM(D9:D52)</f>
        <v>3349.2900000000004</v>
      </c>
      <c r="E53" s="126"/>
      <c r="F53" s="70"/>
      <c r="G53" s="70"/>
    </row>
    <row r="54" spans="2:7" x14ac:dyDescent="0.2">
      <c r="D54" s="127"/>
      <c r="E54" s="127"/>
      <c r="F54" s="70"/>
      <c r="G54" s="70"/>
    </row>
    <row r="55" spans="2:7" x14ac:dyDescent="0.2">
      <c r="D55" s="126"/>
      <c r="E55" s="126"/>
      <c r="F55" s="70"/>
      <c r="G55" s="70"/>
    </row>
    <row r="56" spans="2:7" x14ac:dyDescent="0.2">
      <c r="D56" s="126"/>
      <c r="F56" s="70"/>
      <c r="G56" s="70"/>
    </row>
    <row r="57" spans="2:7" x14ac:dyDescent="0.2">
      <c r="F57" s="70"/>
      <c r="G57" s="70"/>
    </row>
    <row r="58" spans="2:7" x14ac:dyDescent="0.2">
      <c r="F58" s="70"/>
      <c r="G58" s="70"/>
    </row>
    <row r="59" spans="2:7" x14ac:dyDescent="0.2">
      <c r="F59" s="70"/>
      <c r="G59" s="70"/>
    </row>
    <row r="60" spans="2:7" x14ac:dyDescent="0.2">
      <c r="F60" s="70"/>
      <c r="G60" s="70"/>
    </row>
    <row r="61" spans="2:7" x14ac:dyDescent="0.2">
      <c r="F61" s="70"/>
      <c r="G61" s="70"/>
    </row>
    <row r="62" spans="2:7" x14ac:dyDescent="0.2">
      <c r="F62" s="70"/>
      <c r="G62" s="70"/>
    </row>
    <row r="63" spans="2:7" x14ac:dyDescent="0.2">
      <c r="F63" s="70"/>
      <c r="G63" s="70"/>
    </row>
    <row r="64" spans="2:7" x14ac:dyDescent="0.2">
      <c r="F64" s="70"/>
      <c r="G64" s="70"/>
    </row>
    <row r="65" spans="6:7" x14ac:dyDescent="0.2">
      <c r="F65" s="70"/>
      <c r="G65" s="70"/>
    </row>
    <row r="66" spans="6:7" x14ac:dyDescent="0.2">
      <c r="F66" s="70"/>
      <c r="G66" s="70"/>
    </row>
    <row r="67" spans="6:7" x14ac:dyDescent="0.2">
      <c r="F67" s="70"/>
      <c r="G67" s="70"/>
    </row>
    <row r="68" spans="6:7" x14ac:dyDescent="0.2">
      <c r="F68" s="70"/>
      <c r="G68" s="70"/>
    </row>
    <row r="69" spans="6:7" x14ac:dyDescent="0.2">
      <c r="F69" s="70"/>
      <c r="G69" s="70"/>
    </row>
    <row r="70" spans="6:7" x14ac:dyDescent="0.2">
      <c r="F70" s="70"/>
      <c r="G70" s="70"/>
    </row>
    <row r="71" spans="6:7" x14ac:dyDescent="0.2">
      <c r="F71" s="70"/>
      <c r="G71" s="70"/>
    </row>
    <row r="72" spans="6:7" x14ac:dyDescent="0.2">
      <c r="F72" s="70"/>
      <c r="G72" s="70"/>
    </row>
    <row r="73" spans="6:7" x14ac:dyDescent="0.2">
      <c r="F73" s="70"/>
      <c r="G73" s="70"/>
    </row>
    <row r="74" spans="6:7" x14ac:dyDescent="0.2">
      <c r="F74" s="70"/>
      <c r="G74" s="70"/>
    </row>
    <row r="75" spans="6:7" x14ac:dyDescent="0.2">
      <c r="F75" s="70"/>
      <c r="G75" s="70"/>
    </row>
    <row r="76" spans="6:7" x14ac:dyDescent="0.2">
      <c r="F76" s="70"/>
      <c r="G76" s="70"/>
    </row>
    <row r="77" spans="6:7" x14ac:dyDescent="0.2">
      <c r="F77" s="70"/>
      <c r="G77" s="70"/>
    </row>
    <row r="78" spans="6:7" x14ac:dyDescent="0.2">
      <c r="F78" s="70"/>
      <c r="G78" s="70"/>
    </row>
    <row r="79" spans="6:7" x14ac:dyDescent="0.2">
      <c r="F79" s="70"/>
      <c r="G79" s="71"/>
    </row>
    <row r="80" spans="6:7" x14ac:dyDescent="0.2">
      <c r="F80" s="70"/>
      <c r="G80" s="70"/>
    </row>
    <row r="81" spans="6:7" x14ac:dyDescent="0.2">
      <c r="F81" s="70"/>
      <c r="G81" s="70"/>
    </row>
    <row r="82" spans="6:7" x14ac:dyDescent="0.2">
      <c r="F82" s="70"/>
      <c r="G82" s="70"/>
    </row>
    <row r="83" spans="6:7" x14ac:dyDescent="0.2">
      <c r="F83" s="70"/>
      <c r="G83" s="70"/>
    </row>
    <row r="84" spans="6:7" x14ac:dyDescent="0.2">
      <c r="F84" s="70"/>
      <c r="G84" s="70"/>
    </row>
    <row r="85" spans="6:7" x14ac:dyDescent="0.2">
      <c r="F85" s="70"/>
      <c r="G85" s="70"/>
    </row>
    <row r="86" spans="6:7" x14ac:dyDescent="0.2">
      <c r="F86" s="70"/>
      <c r="G86" s="70"/>
    </row>
    <row r="87" spans="6:7" x14ac:dyDescent="0.2">
      <c r="F87" s="70"/>
      <c r="G87" s="71"/>
    </row>
    <row r="88" spans="6:7" x14ac:dyDescent="0.2">
      <c r="F88" s="70"/>
      <c r="G88" s="71"/>
    </row>
    <row r="89" spans="6:7" x14ac:dyDescent="0.2">
      <c r="F89" s="70"/>
      <c r="G89" s="71"/>
    </row>
    <row r="90" spans="6:7" x14ac:dyDescent="0.2">
      <c r="F90" s="70"/>
      <c r="G90" s="71"/>
    </row>
    <row r="91" spans="6:7" x14ac:dyDescent="0.2">
      <c r="F91" s="70"/>
      <c r="G91" s="71"/>
    </row>
    <row r="92" spans="6:7" x14ac:dyDescent="0.2">
      <c r="F92" s="70"/>
      <c r="G92" s="71"/>
    </row>
    <row r="93" spans="6:7" x14ac:dyDescent="0.2">
      <c r="F93" s="70"/>
      <c r="G93" s="71"/>
    </row>
    <row r="94" spans="6:7" x14ac:dyDescent="0.2">
      <c r="F94" s="70"/>
      <c r="G94" s="71"/>
    </row>
    <row r="95" spans="6:7" x14ac:dyDescent="0.2">
      <c r="F95" s="70"/>
      <c r="G95" s="71"/>
    </row>
    <row r="96" spans="6:7" x14ac:dyDescent="0.2">
      <c r="F96" s="70"/>
      <c r="G96" s="71"/>
    </row>
    <row r="97" spans="6:7" x14ac:dyDescent="0.2">
      <c r="F97" s="70"/>
      <c r="G97" s="71"/>
    </row>
    <row r="98" spans="6:7" x14ac:dyDescent="0.2">
      <c r="F98" s="70"/>
      <c r="G98" s="71"/>
    </row>
    <row r="99" spans="6:7" x14ac:dyDescent="0.2">
      <c r="F99" s="70"/>
      <c r="G99" s="71"/>
    </row>
    <row r="100" spans="6:7" x14ac:dyDescent="0.2">
      <c r="F100" s="70"/>
      <c r="G100" s="71"/>
    </row>
    <row r="101" spans="6:7" x14ac:dyDescent="0.2">
      <c r="F101" s="70"/>
      <c r="G101" s="71"/>
    </row>
    <row r="102" spans="6:7" x14ac:dyDescent="0.2">
      <c r="F102" s="70"/>
      <c r="G102" s="71"/>
    </row>
    <row r="103" spans="6:7" x14ac:dyDescent="0.2">
      <c r="F103" s="70"/>
      <c r="G103" s="71"/>
    </row>
    <row r="104" spans="6:7" x14ac:dyDescent="0.2">
      <c r="F104" s="70"/>
      <c r="G104" s="71"/>
    </row>
    <row r="105" spans="6:7" x14ac:dyDescent="0.2">
      <c r="F105" s="70"/>
      <c r="G105" s="71"/>
    </row>
    <row r="106" spans="6:7" x14ac:dyDescent="0.2">
      <c r="F106" s="70"/>
      <c r="G106" s="71"/>
    </row>
    <row r="107" spans="6:7" x14ac:dyDescent="0.2">
      <c r="F107" s="70"/>
      <c r="G107" s="71"/>
    </row>
    <row r="108" spans="6:7" x14ac:dyDescent="0.2">
      <c r="F108" s="70"/>
      <c r="G108" s="71"/>
    </row>
    <row r="109" spans="6:7" x14ac:dyDescent="0.2">
      <c r="F109" s="70"/>
      <c r="G109" s="71"/>
    </row>
    <row r="110" spans="6:7" x14ac:dyDescent="0.2">
      <c r="F110" s="70"/>
      <c r="G110" s="70"/>
    </row>
    <row r="111" spans="6:7" x14ac:dyDescent="0.2">
      <c r="F111" s="70"/>
      <c r="G111" s="70"/>
    </row>
    <row r="112" spans="6:7" x14ac:dyDescent="0.2">
      <c r="F112" s="70"/>
    </row>
    <row r="113" spans="6:7" ht="16.5" customHeight="1" x14ac:dyDescent="0.2">
      <c r="F113" s="70"/>
      <c r="G113" s="70"/>
    </row>
    <row r="114" spans="6:7" x14ac:dyDescent="0.2">
      <c r="F114" s="70"/>
      <c r="G114" s="70"/>
    </row>
    <row r="115" spans="6:7" x14ac:dyDescent="0.2">
      <c r="F115" s="70"/>
      <c r="G115" s="70"/>
    </row>
    <row r="116" spans="6:7" x14ac:dyDescent="0.2">
      <c r="F116" s="70"/>
      <c r="G116" s="70"/>
    </row>
    <row r="117" spans="6:7" x14ac:dyDescent="0.2">
      <c r="F117" s="70"/>
      <c r="G117" s="70"/>
    </row>
    <row r="118" spans="6:7" x14ac:dyDescent="0.2">
      <c r="F118" s="70"/>
      <c r="G118" s="70"/>
    </row>
    <row r="119" spans="6:7" x14ac:dyDescent="0.2">
      <c r="F119" s="70"/>
      <c r="G119" s="70"/>
    </row>
    <row r="120" spans="6:7" x14ac:dyDescent="0.2">
      <c r="F120" s="70"/>
      <c r="G120" s="70"/>
    </row>
    <row r="121" spans="6:7" x14ac:dyDescent="0.2">
      <c r="F121" s="70"/>
      <c r="G121" s="70"/>
    </row>
    <row r="122" spans="6:7" x14ac:dyDescent="0.2">
      <c r="F122" s="70"/>
      <c r="G122" s="70"/>
    </row>
    <row r="123" spans="6:7" x14ac:dyDescent="0.2">
      <c r="F123" s="70"/>
      <c r="G123" s="70"/>
    </row>
    <row r="124" spans="6:7" x14ac:dyDescent="0.2">
      <c r="F124" s="70"/>
      <c r="G124" s="70"/>
    </row>
    <row r="125" spans="6:7" x14ac:dyDescent="0.2">
      <c r="F125" s="70"/>
      <c r="G125" s="70"/>
    </row>
    <row r="126" spans="6:7" x14ac:dyDescent="0.2">
      <c r="F126" s="70"/>
      <c r="G126" s="70"/>
    </row>
    <row r="127" spans="6:7" x14ac:dyDescent="0.2">
      <c r="F127" s="70"/>
      <c r="G127" s="70"/>
    </row>
    <row r="128" spans="6:7" x14ac:dyDescent="0.2">
      <c r="F128" s="70"/>
      <c r="G128" s="70"/>
    </row>
    <row r="129" spans="6:9" x14ac:dyDescent="0.2">
      <c r="F129" s="70"/>
      <c r="G129" s="70"/>
    </row>
    <row r="130" spans="6:9" x14ac:dyDescent="0.2">
      <c r="F130" s="70"/>
    </row>
    <row r="131" spans="6:9" x14ac:dyDescent="0.2">
      <c r="F131" s="70"/>
    </row>
    <row r="132" spans="6:9" x14ac:dyDescent="0.2">
      <c r="F132" s="70"/>
    </row>
    <row r="133" spans="6:9" x14ac:dyDescent="0.2">
      <c r="F133" s="70"/>
      <c r="G133" s="70"/>
    </row>
    <row r="134" spans="6:9" x14ac:dyDescent="0.2">
      <c r="F134" s="70"/>
      <c r="G134" s="70"/>
    </row>
    <row r="135" spans="6:9" x14ac:dyDescent="0.2">
      <c r="F135" s="70"/>
      <c r="G135" s="70"/>
    </row>
    <row r="136" spans="6:9" x14ac:dyDescent="0.2">
      <c r="F136" s="70"/>
      <c r="G136" s="70"/>
    </row>
    <row r="137" spans="6:9" x14ac:dyDescent="0.2">
      <c r="F137" s="70"/>
      <c r="G137" s="70"/>
    </row>
    <row r="138" spans="6:9" x14ac:dyDescent="0.2">
      <c r="F138" s="70"/>
      <c r="G138" s="70"/>
    </row>
    <row r="139" spans="6:9" x14ac:dyDescent="0.2">
      <c r="F139" s="70"/>
      <c r="G139" s="70"/>
      <c r="I139" s="123"/>
    </row>
    <row r="140" spans="6:9" x14ac:dyDescent="0.2">
      <c r="F140" s="70"/>
      <c r="G140" s="70"/>
      <c r="I140" s="123"/>
    </row>
    <row r="141" spans="6:9" x14ac:dyDescent="0.2">
      <c r="F141" s="70"/>
      <c r="G141" s="70"/>
      <c r="I141" s="123"/>
    </row>
    <row r="142" spans="6:9" x14ac:dyDescent="0.2">
      <c r="F142" s="70"/>
      <c r="G142" s="70"/>
      <c r="I142" s="123"/>
    </row>
    <row r="143" spans="6:9" x14ac:dyDescent="0.2">
      <c r="F143" s="70"/>
      <c r="G143" s="70"/>
      <c r="I143" s="123"/>
    </row>
    <row r="144" spans="6:9" x14ac:dyDescent="0.2">
      <c r="F144" s="70"/>
      <c r="G144" s="70"/>
      <c r="I144" s="123"/>
    </row>
    <row r="145" spans="6:9" x14ac:dyDescent="0.2">
      <c r="F145" s="70"/>
      <c r="G145" s="70"/>
      <c r="I145" s="123"/>
    </row>
    <row r="146" spans="6:9" x14ac:dyDescent="0.2">
      <c r="F146" s="70"/>
      <c r="G146" s="124"/>
      <c r="H146" s="97"/>
      <c r="I146" s="123"/>
    </row>
    <row r="147" spans="6:9" x14ac:dyDescent="0.2">
      <c r="F147" s="70"/>
      <c r="G147" s="71"/>
      <c r="I147" s="123"/>
    </row>
    <row r="148" spans="6:9" x14ac:dyDescent="0.2">
      <c r="F148" s="70"/>
      <c r="G148" s="70"/>
      <c r="I148" s="123"/>
    </row>
    <row r="149" spans="6:9" x14ac:dyDescent="0.2">
      <c r="F149" s="70"/>
      <c r="G149" s="20"/>
      <c r="I149" s="123"/>
    </row>
    <row r="150" spans="6:9" x14ac:dyDescent="0.2">
      <c r="F150" s="70"/>
    </row>
    <row r="151" spans="6:9" x14ac:dyDescent="0.2">
      <c r="F151" s="70"/>
    </row>
    <row r="152" spans="6:9" x14ac:dyDescent="0.2">
      <c r="F152" s="70"/>
    </row>
    <row r="153" spans="6:9" x14ac:dyDescent="0.2">
      <c r="F153" s="70"/>
      <c r="G153" s="70"/>
    </row>
    <row r="154" spans="6:9" x14ac:dyDescent="0.2">
      <c r="F154" s="70"/>
      <c r="G154" s="70"/>
    </row>
    <row r="155" spans="6:9" x14ac:dyDescent="0.2">
      <c r="G155" s="70"/>
    </row>
    <row r="156" spans="6:9" x14ac:dyDescent="0.2">
      <c r="F156" s="70"/>
      <c r="G156" s="70"/>
    </row>
    <row r="157" spans="6:9" x14ac:dyDescent="0.2">
      <c r="F157" s="70"/>
      <c r="G157" s="70"/>
    </row>
    <row r="158" spans="6:9" x14ac:dyDescent="0.2">
      <c r="F158" s="70"/>
    </row>
    <row r="159" spans="6:9" x14ac:dyDescent="0.2">
      <c r="F159" s="70"/>
    </row>
    <row r="160" spans="6:9" x14ac:dyDescent="0.2">
      <c r="F160" s="70"/>
    </row>
    <row r="161" spans="6:8" x14ac:dyDescent="0.2">
      <c r="F161" s="70"/>
    </row>
    <row r="166" spans="6:8" x14ac:dyDescent="0.2">
      <c r="F166" s="11" t="s">
        <v>17</v>
      </c>
    </row>
    <row r="174" spans="6:8" x14ac:dyDescent="0.2">
      <c r="F174" s="122"/>
      <c r="H174" s="97"/>
    </row>
    <row r="175" spans="6:8" x14ac:dyDescent="0.2">
      <c r="F175" s="122"/>
      <c r="H175" s="97"/>
    </row>
    <row r="176" spans="6:8" x14ac:dyDescent="0.2">
      <c r="F176" s="70"/>
      <c r="H176" s="97"/>
    </row>
    <row r="177" spans="6:13" x14ac:dyDescent="0.2">
      <c r="F177" s="70"/>
      <c r="H177" s="97"/>
    </row>
    <row r="178" spans="6:13" x14ac:dyDescent="0.2">
      <c r="F178" s="70"/>
      <c r="H178" s="97"/>
      <c r="I178" s="70"/>
      <c r="J178" s="70"/>
      <c r="K178" s="70"/>
      <c r="L178" s="70"/>
      <c r="M178" s="70"/>
    </row>
    <row r="179" spans="6:13" x14ac:dyDescent="0.2">
      <c r="F179" s="70"/>
      <c r="H179" s="97"/>
      <c r="I179" s="70"/>
      <c r="J179" s="70"/>
      <c r="K179" s="70"/>
      <c r="L179" s="70"/>
      <c r="M179" s="70"/>
    </row>
    <row r="180" spans="6:13" x14ac:dyDescent="0.2">
      <c r="F180" s="70"/>
      <c r="H180" s="97"/>
      <c r="I180" s="70"/>
      <c r="J180" s="70"/>
      <c r="K180" s="70"/>
      <c r="L180" s="70"/>
      <c r="M180" s="70"/>
    </row>
    <row r="181" spans="6:13" x14ac:dyDescent="0.2">
      <c r="F181" s="70"/>
      <c r="H181" s="97"/>
      <c r="I181" s="70"/>
      <c r="J181" s="70"/>
      <c r="K181" s="70"/>
      <c r="L181" s="70"/>
      <c r="M181" s="70"/>
    </row>
    <row r="182" spans="6:13" x14ac:dyDescent="0.2">
      <c r="H182" s="97"/>
      <c r="I182" s="70"/>
      <c r="J182" s="70"/>
      <c r="K182" s="70"/>
      <c r="L182" s="70"/>
      <c r="M182" s="70"/>
    </row>
    <row r="183" spans="6:13" x14ac:dyDescent="0.2">
      <c r="F183" s="70"/>
      <c r="H183" s="97"/>
      <c r="I183" s="70"/>
      <c r="J183" s="70"/>
      <c r="K183" s="70"/>
      <c r="L183" s="70"/>
      <c r="M183" s="70"/>
    </row>
    <row r="184" spans="6:13" x14ac:dyDescent="0.2">
      <c r="F184" s="70"/>
      <c r="H184" s="97"/>
      <c r="I184" s="70"/>
      <c r="J184" s="70"/>
      <c r="K184" s="70"/>
      <c r="L184" s="70"/>
      <c r="M184" s="70"/>
    </row>
    <row r="185" spans="6:13" x14ac:dyDescent="0.2">
      <c r="F185" s="70"/>
      <c r="H185" s="97"/>
      <c r="I185" s="70"/>
      <c r="J185" s="70"/>
      <c r="K185" s="70"/>
      <c r="L185" s="70"/>
      <c r="M185" s="70"/>
    </row>
    <row r="186" spans="6:13" x14ac:dyDescent="0.2">
      <c r="F186" s="70"/>
      <c r="G186" s="126"/>
      <c r="H186" s="97"/>
      <c r="I186" s="70"/>
      <c r="J186" s="70"/>
      <c r="K186" s="70"/>
      <c r="L186" s="70"/>
      <c r="M186" s="70"/>
    </row>
    <row r="187" spans="6:13" x14ac:dyDescent="0.2">
      <c r="F187" s="70"/>
      <c r="G187" s="127"/>
      <c r="H187" s="97"/>
      <c r="I187" s="70"/>
      <c r="J187" s="70"/>
      <c r="K187" s="70"/>
      <c r="L187" s="70"/>
      <c r="M187" s="70"/>
    </row>
    <row r="188" spans="6:13" x14ac:dyDescent="0.2">
      <c r="F188" s="122"/>
      <c r="I188" s="70"/>
      <c r="J188" s="70"/>
      <c r="K188" s="70"/>
      <c r="L188" s="71"/>
      <c r="M188" s="70"/>
    </row>
    <row r="189" spans="6:13" x14ac:dyDescent="0.2">
      <c r="G189" s="126"/>
      <c r="I189" s="70"/>
      <c r="J189" s="70"/>
      <c r="K189" s="70"/>
      <c r="L189" s="70"/>
      <c r="M189" s="70"/>
    </row>
    <row r="190" spans="6:13" x14ac:dyDescent="0.2">
      <c r="F190" s="126"/>
      <c r="G190" s="126"/>
      <c r="I190" s="70"/>
      <c r="J190" s="70"/>
      <c r="K190" s="70"/>
      <c r="L190" s="70"/>
      <c r="M190" s="70"/>
    </row>
    <row r="191" spans="6:13" x14ac:dyDescent="0.2">
      <c r="F191" s="126"/>
      <c r="I191" s="70"/>
      <c r="J191" s="70"/>
      <c r="K191" s="70"/>
      <c r="L191" s="70"/>
      <c r="M191" s="70"/>
    </row>
    <row r="193" spans="6:6" x14ac:dyDescent="0.2">
      <c r="F193" s="126"/>
    </row>
    <row r="194" spans="6:6" x14ac:dyDescent="0.2">
      <c r="F194" s="126"/>
    </row>
  </sheetData>
  <sortState ref="B22:E46">
    <sortCondition ref="B22:B46"/>
  </sortState>
  <mergeCells count="10">
    <mergeCell ref="B9:C9"/>
    <mergeCell ref="G8:H8"/>
    <mergeCell ref="G1:H1"/>
    <mergeCell ref="B8:E8"/>
    <mergeCell ref="A1:C1"/>
    <mergeCell ref="A2:C2"/>
    <mergeCell ref="A3:C3"/>
    <mergeCell ref="A6:C6"/>
    <mergeCell ref="A4:C4"/>
    <mergeCell ref="A5:C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88"/>
  <sheetViews>
    <sheetView workbookViewId="0">
      <selection activeCell="A5" sqref="A5"/>
    </sheetView>
  </sheetViews>
  <sheetFormatPr defaultRowHeight="14.25" x14ac:dyDescent="0.2"/>
  <cols>
    <col min="1" max="1" width="12.85546875" style="1" bestFit="1" customWidth="1"/>
    <col min="2" max="2" width="12.42578125" style="1" bestFit="1" customWidth="1"/>
    <col min="3" max="3" width="22.42578125" style="11" bestFit="1" customWidth="1"/>
    <col min="4" max="4" width="15.42578125" style="1" bestFit="1" customWidth="1"/>
    <col min="5" max="6" width="9.140625" style="1"/>
    <col min="7" max="7" width="1.85546875" style="1" bestFit="1" customWidth="1"/>
    <col min="8" max="16384" width="9.140625" style="1"/>
  </cols>
  <sheetData>
    <row r="1" spans="1:4" ht="26.25" thickBot="1" x14ac:dyDescent="0.4">
      <c r="A1" s="297" t="s">
        <v>9</v>
      </c>
      <c r="B1" s="298"/>
      <c r="C1" s="298"/>
      <c r="D1" s="299"/>
    </row>
    <row r="2" spans="1:4" ht="21" thickBot="1" x14ac:dyDescent="0.35">
      <c r="A2" s="300" t="s">
        <v>57</v>
      </c>
      <c r="B2" s="301"/>
      <c r="C2" s="301"/>
      <c r="D2" s="21">
        <f>SUM(D5,D9)</f>
        <v>50</v>
      </c>
    </row>
    <row r="3" spans="1:4" ht="21" thickBot="1" x14ac:dyDescent="0.35">
      <c r="A3" s="300" t="s">
        <v>54</v>
      </c>
      <c r="B3" s="301"/>
      <c r="C3" s="301"/>
      <c r="D3" s="21">
        <v>0</v>
      </c>
    </row>
    <row r="4" spans="1:4" ht="15.75" customHeight="1" thickBot="1" x14ac:dyDescent="0.25">
      <c r="A4" s="304" t="s">
        <v>147</v>
      </c>
      <c r="B4" s="305"/>
      <c r="C4" s="305"/>
      <c r="D4" s="306"/>
    </row>
    <row r="5" spans="1:4" ht="15" thickTop="1" x14ac:dyDescent="0.2">
      <c r="A5" s="55" t="s">
        <v>20</v>
      </c>
      <c r="B5" s="56"/>
      <c r="C5" s="24"/>
      <c r="D5" s="25">
        <v>40</v>
      </c>
    </row>
    <row r="6" spans="1:4" x14ac:dyDescent="0.2">
      <c r="A6" s="57" t="s">
        <v>23</v>
      </c>
      <c r="B6" s="27">
        <v>40932</v>
      </c>
      <c r="C6" s="28" t="s">
        <v>98</v>
      </c>
      <c r="D6" s="29">
        <v>-18.440000000000001</v>
      </c>
    </row>
    <row r="7" spans="1:4" ht="15" thickBot="1" x14ac:dyDescent="0.25">
      <c r="A7" s="58" t="s">
        <v>21</v>
      </c>
      <c r="B7" s="59"/>
      <c r="C7" s="32"/>
      <c r="D7" s="33">
        <f>SUM(D5:D6)</f>
        <v>21.56</v>
      </c>
    </row>
    <row r="8" spans="1:4" ht="15.75" customHeight="1" thickBot="1" x14ac:dyDescent="0.25">
      <c r="A8" s="304" t="s">
        <v>64</v>
      </c>
      <c r="B8" s="305"/>
      <c r="C8" s="305"/>
      <c r="D8" s="306"/>
    </row>
    <row r="9" spans="1:4" ht="15" thickTop="1" x14ac:dyDescent="0.2">
      <c r="A9" s="55" t="s">
        <v>20</v>
      </c>
      <c r="B9" s="56"/>
      <c r="C9" s="24"/>
      <c r="D9" s="25">
        <v>10</v>
      </c>
    </row>
    <row r="10" spans="1:4" x14ac:dyDescent="0.2">
      <c r="A10" s="57" t="s">
        <v>23</v>
      </c>
      <c r="B10" s="27"/>
      <c r="C10" s="28"/>
      <c r="D10" s="29">
        <v>0</v>
      </c>
    </row>
    <row r="11" spans="1:4" x14ac:dyDescent="0.2">
      <c r="A11" s="58" t="s">
        <v>21</v>
      </c>
      <c r="B11" s="59"/>
      <c r="C11" s="32"/>
      <c r="D11" s="33">
        <f>SUM(D9:D10)</f>
        <v>10</v>
      </c>
    </row>
    <row r="12" spans="1:4" ht="18.75" thickBot="1" x14ac:dyDescent="0.3">
      <c r="A12" s="302" t="s">
        <v>13</v>
      </c>
      <c r="B12" s="303"/>
      <c r="C12" s="303"/>
      <c r="D12" s="34">
        <f>SUM(D7,D11)</f>
        <v>31.56</v>
      </c>
    </row>
    <row r="13" spans="1:4" x14ac:dyDescent="0.2">
      <c r="A13" s="40"/>
      <c r="B13" s="40"/>
      <c r="C13" s="70"/>
      <c r="D13" s="40"/>
    </row>
    <row r="14" spans="1:4" x14ac:dyDescent="0.2">
      <c r="A14" s="40"/>
      <c r="B14" s="40"/>
      <c r="C14" s="70"/>
      <c r="D14" s="40"/>
    </row>
    <row r="15" spans="1:4" x14ac:dyDescent="0.2">
      <c r="A15" s="40"/>
      <c r="B15" s="40"/>
      <c r="C15" s="71"/>
      <c r="D15" s="40"/>
    </row>
    <row r="16" spans="1:4" x14ac:dyDescent="0.2">
      <c r="A16" s="40"/>
      <c r="B16" s="40"/>
      <c r="C16" s="70"/>
      <c r="D16" s="40"/>
    </row>
    <row r="17" spans="1:15" x14ac:dyDescent="0.2">
      <c r="A17" s="40"/>
      <c r="B17" s="40"/>
      <c r="C17" s="70"/>
      <c r="D17" s="41"/>
    </row>
    <row r="18" spans="1:15" x14ac:dyDescent="0.2">
      <c r="A18" s="40"/>
      <c r="B18" s="40"/>
      <c r="C18" s="70"/>
      <c r="D18" s="40"/>
    </row>
    <row r="19" spans="1:15" x14ac:dyDescent="0.2">
      <c r="A19" s="40"/>
      <c r="B19" s="40"/>
      <c r="C19" s="70"/>
      <c r="D19" s="40"/>
    </row>
    <row r="20" spans="1:15" x14ac:dyDescent="0.2">
      <c r="A20" s="40"/>
      <c r="B20" s="40"/>
      <c r="C20" s="70"/>
      <c r="D20" s="40"/>
    </row>
    <row r="21" spans="1:15" x14ac:dyDescent="0.2">
      <c r="A21" s="40"/>
      <c r="B21" s="40"/>
      <c r="C21" s="70"/>
      <c r="D21" s="40"/>
    </row>
    <row r="22" spans="1:15" x14ac:dyDescent="0.2">
      <c r="A22" s="40"/>
      <c r="B22" s="40"/>
      <c r="C22" s="70"/>
      <c r="D22" s="40"/>
    </row>
    <row r="23" spans="1:15" x14ac:dyDescent="0.2">
      <c r="A23" s="40"/>
      <c r="B23" s="40"/>
      <c r="C23" s="70"/>
      <c r="D23" s="40"/>
    </row>
    <row r="24" spans="1:15" x14ac:dyDescent="0.2">
      <c r="A24" s="40"/>
      <c r="B24" s="40"/>
      <c r="C24" s="70"/>
      <c r="D24" s="40"/>
    </row>
    <row r="25" spans="1:15" x14ac:dyDescent="0.2">
      <c r="A25" s="40"/>
      <c r="B25" s="40"/>
      <c r="C25" s="70"/>
      <c r="D25" s="40"/>
    </row>
    <row r="26" spans="1:15" x14ac:dyDescent="0.2">
      <c r="A26" s="40"/>
      <c r="B26" s="40"/>
      <c r="C26" s="7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x14ac:dyDescent="0.2">
      <c r="A27" s="40"/>
      <c r="B27" s="40"/>
      <c r="C27" s="7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x14ac:dyDescent="0.2">
      <c r="A28" s="40"/>
      <c r="B28" s="40"/>
      <c r="C28" s="7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x14ac:dyDescent="0.2">
      <c r="A29" s="40"/>
      <c r="B29" s="40"/>
      <c r="C29" s="70"/>
      <c r="D29" s="40"/>
      <c r="E29" s="40"/>
      <c r="F29" s="40"/>
      <c r="G29" s="40"/>
      <c r="H29" s="40"/>
      <c r="I29" s="40"/>
      <c r="J29" s="40"/>
      <c r="K29" s="41"/>
      <c r="L29" s="40"/>
      <c r="M29" s="40"/>
      <c r="N29" s="40"/>
      <c r="O29" s="40"/>
    </row>
    <row r="30" spans="1:15" x14ac:dyDescent="0.2">
      <c r="A30" s="40"/>
      <c r="B30" s="40"/>
      <c r="C30" s="7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x14ac:dyDescent="0.2">
      <c r="A31" s="40"/>
      <c r="B31" s="40"/>
      <c r="C31" s="70"/>
      <c r="D31" s="40"/>
      <c r="E31" s="40"/>
      <c r="F31" s="40"/>
      <c r="G31" s="40"/>
      <c r="H31" s="40"/>
      <c r="I31" s="40"/>
      <c r="J31" s="40"/>
      <c r="K31" s="41"/>
      <c r="L31" s="40"/>
      <c r="M31" s="40"/>
      <c r="N31" s="40"/>
      <c r="O31" s="40"/>
    </row>
    <row r="32" spans="1:15" x14ac:dyDescent="0.2">
      <c r="A32" s="40"/>
      <c r="B32" s="40"/>
      <c r="C32" s="70"/>
      <c r="D32" s="40"/>
      <c r="E32" s="40"/>
      <c r="F32" s="40"/>
      <c r="G32" s="40"/>
      <c r="H32" s="40"/>
      <c r="I32" s="42"/>
      <c r="J32" s="40"/>
      <c r="K32" s="49"/>
      <c r="L32" s="40"/>
      <c r="M32" s="40"/>
      <c r="N32" s="40"/>
      <c r="O32" s="40"/>
    </row>
    <row r="33" spans="1:15" x14ac:dyDescent="0.2">
      <c r="A33" s="40"/>
      <c r="B33" s="40"/>
      <c r="C33" s="70"/>
      <c r="D33" s="40"/>
      <c r="E33" s="40"/>
      <c r="F33" s="40"/>
      <c r="G33" s="40"/>
      <c r="H33" s="40"/>
      <c r="I33" s="42"/>
      <c r="J33" s="40"/>
      <c r="K33" s="41"/>
      <c r="L33" s="40"/>
      <c r="M33" s="40"/>
      <c r="N33" s="40"/>
      <c r="O33" s="40"/>
    </row>
    <row r="34" spans="1:15" x14ac:dyDescent="0.2">
      <c r="A34" s="40"/>
      <c r="B34" s="40"/>
      <c r="C34" s="73"/>
      <c r="D34" s="40"/>
      <c r="E34" s="40"/>
      <c r="F34" s="40"/>
      <c r="G34" s="40"/>
      <c r="H34" s="40"/>
      <c r="I34" s="42"/>
      <c r="J34" s="40"/>
      <c r="K34" s="41"/>
      <c r="L34" s="40"/>
      <c r="M34" s="40"/>
      <c r="N34" s="40"/>
      <c r="O34" s="40"/>
    </row>
    <row r="35" spans="1:15" x14ac:dyDescent="0.2">
      <c r="A35" s="40"/>
      <c r="B35" s="40"/>
      <c r="C35" s="7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x14ac:dyDescent="0.2">
      <c r="A36" s="40"/>
      <c r="B36" s="40"/>
      <c r="C36" s="7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x14ac:dyDescent="0.2">
      <c r="A37" s="40"/>
      <c r="B37" s="40"/>
      <c r="C37" s="7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x14ac:dyDescent="0.2">
      <c r="A38" s="40"/>
      <c r="B38" s="40"/>
      <c r="C38" s="7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x14ac:dyDescent="0.2">
      <c r="A39" s="40"/>
      <c r="B39" s="40"/>
      <c r="C39" s="7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">
      <c r="A40" s="40"/>
      <c r="B40" s="40"/>
      <c r="C40" s="7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x14ac:dyDescent="0.2">
      <c r="A41" s="40"/>
      <c r="B41" s="40"/>
      <c r="C41" s="7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x14ac:dyDescent="0.2">
      <c r="A42" s="40"/>
      <c r="B42" s="40"/>
      <c r="C42" s="7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x14ac:dyDescent="0.2">
      <c r="A43" s="40"/>
      <c r="B43" s="40"/>
      <c r="C43" s="7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x14ac:dyDescent="0.2">
      <c r="A44" s="40"/>
      <c r="B44" s="40"/>
      <c r="C44" s="7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x14ac:dyDescent="0.2">
      <c r="A45" s="40"/>
      <c r="B45" s="40"/>
      <c r="C45" s="7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x14ac:dyDescent="0.2">
      <c r="A46" s="40"/>
      <c r="B46" s="40"/>
      <c r="C46" s="7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x14ac:dyDescent="0.2">
      <c r="A47" s="40"/>
      <c r="B47" s="40"/>
      <c r="C47" s="7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x14ac:dyDescent="0.2">
      <c r="A48" s="40"/>
      <c r="B48" s="40"/>
      <c r="C48" s="70"/>
      <c r="D48" s="40"/>
      <c r="E48" s="40"/>
      <c r="F48" s="40"/>
      <c r="G48" s="40"/>
      <c r="H48" s="40"/>
      <c r="I48" s="40"/>
      <c r="J48" s="40"/>
      <c r="K48" s="41"/>
      <c r="L48" s="40"/>
      <c r="M48" s="40"/>
      <c r="N48" s="40"/>
      <c r="O48" s="40"/>
    </row>
    <row r="49" spans="1:15" x14ac:dyDescent="0.2">
      <c r="A49" s="40"/>
      <c r="B49" s="40"/>
      <c r="C49" s="7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2">
      <c r="A50" s="40"/>
      <c r="B50" s="40"/>
      <c r="C50" s="7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x14ac:dyDescent="0.2">
      <c r="A51" s="40"/>
      <c r="B51" s="40"/>
      <c r="C51" s="7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x14ac:dyDescent="0.2">
      <c r="A52" s="40"/>
      <c r="B52" s="40"/>
      <c r="C52" s="7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x14ac:dyDescent="0.2">
      <c r="A53" s="40"/>
      <c r="B53" s="40"/>
      <c r="C53" s="7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x14ac:dyDescent="0.2">
      <c r="A54" s="40"/>
      <c r="B54" s="40"/>
      <c r="C54" s="7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x14ac:dyDescent="0.2">
      <c r="A55" s="40"/>
      <c r="B55" s="40"/>
      <c r="C55" s="7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x14ac:dyDescent="0.2">
      <c r="A56" s="40"/>
      <c r="B56" s="40"/>
      <c r="C56" s="7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x14ac:dyDescent="0.2">
      <c r="A57" s="40"/>
      <c r="B57" s="40"/>
      <c r="C57" s="7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x14ac:dyDescent="0.2">
      <c r="A58" s="40"/>
      <c r="B58" s="40"/>
      <c r="C58" s="7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x14ac:dyDescent="0.2">
      <c r="A59" s="40"/>
      <c r="B59" s="40"/>
      <c r="C59" s="7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x14ac:dyDescent="0.2">
      <c r="A60" s="40"/>
      <c r="B60" s="40"/>
      <c r="C60" s="7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x14ac:dyDescent="0.2">
      <c r="A61" s="40"/>
      <c r="B61" s="40"/>
      <c r="C61" s="7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">
      <c r="A62" s="40"/>
      <c r="B62" s="40"/>
      <c r="C62" s="7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x14ac:dyDescent="0.2">
      <c r="A63" s="40"/>
      <c r="B63" s="40"/>
      <c r="C63" s="7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x14ac:dyDescent="0.2">
      <c r="A64" s="40"/>
      <c r="B64" s="40"/>
      <c r="C64" s="7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x14ac:dyDescent="0.2">
      <c r="A65" s="40"/>
      <c r="B65" s="40"/>
      <c r="C65" s="7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x14ac:dyDescent="0.2">
      <c r="A66" s="40"/>
      <c r="B66" s="40"/>
      <c r="C66" s="7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x14ac:dyDescent="0.2">
      <c r="A67" s="40"/>
      <c r="B67" s="40"/>
      <c r="C67" s="7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x14ac:dyDescent="0.2">
      <c r="A68" s="40"/>
      <c r="B68" s="40"/>
      <c r="C68" s="7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x14ac:dyDescent="0.2">
      <c r="A69" s="40"/>
      <c r="B69" s="40"/>
      <c r="C69" s="7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x14ac:dyDescent="0.2">
      <c r="A70" s="40"/>
      <c r="B70" s="40"/>
      <c r="C70" s="7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x14ac:dyDescent="0.2">
      <c r="A71" s="40"/>
      <c r="B71" s="40"/>
      <c r="C71" s="7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">
      <c r="A72" s="40"/>
      <c r="B72" s="40"/>
      <c r="C72" s="7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x14ac:dyDescent="0.2">
      <c r="A73" s="40"/>
      <c r="B73" s="40"/>
      <c r="C73" s="7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x14ac:dyDescent="0.2">
      <c r="A74" s="40"/>
      <c r="B74" s="40"/>
      <c r="C74" s="7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x14ac:dyDescent="0.2"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x14ac:dyDescent="0.2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x14ac:dyDescent="0.2"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x14ac:dyDescent="0.2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x14ac:dyDescent="0.2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x14ac:dyDescent="0.2"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5:15" x14ac:dyDescent="0.2"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5:15" x14ac:dyDescent="0.2"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5:15" x14ac:dyDescent="0.2"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5:15" x14ac:dyDescent="0.2"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5:15" x14ac:dyDescent="0.2"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5:15" x14ac:dyDescent="0.2"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5:15" x14ac:dyDescent="0.2"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5:15" x14ac:dyDescent="0.2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</sheetData>
  <mergeCells count="6">
    <mergeCell ref="A12:C12"/>
    <mergeCell ref="A1:D1"/>
    <mergeCell ref="A2:C2"/>
    <mergeCell ref="A3:C3"/>
    <mergeCell ref="A4:D4"/>
    <mergeCell ref="A8:D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0"/>
  <sheetViews>
    <sheetView workbookViewId="0">
      <selection activeCell="A5" sqref="A5"/>
    </sheetView>
  </sheetViews>
  <sheetFormatPr defaultRowHeight="14.25" x14ac:dyDescent="0.2"/>
  <cols>
    <col min="1" max="1" width="12.85546875" style="11" bestFit="1" customWidth="1"/>
    <col min="2" max="2" width="12.28515625" style="11" bestFit="1" customWidth="1"/>
    <col min="3" max="3" width="21.140625" style="11" bestFit="1" customWidth="1"/>
    <col min="4" max="4" width="18.5703125" style="11" bestFit="1" customWidth="1"/>
    <col min="5" max="8" width="9.140625" style="11"/>
    <col min="9" max="9" width="10.42578125" style="11" customWidth="1"/>
    <col min="10" max="16384" width="9.140625" style="11"/>
  </cols>
  <sheetData>
    <row r="1" spans="1:4" ht="26.25" thickBot="1" x14ac:dyDescent="0.4">
      <c r="A1" s="297" t="s">
        <v>27</v>
      </c>
      <c r="B1" s="298"/>
      <c r="C1" s="298"/>
      <c r="D1" s="299"/>
    </row>
    <row r="2" spans="1:4" ht="21" thickBot="1" x14ac:dyDescent="0.35">
      <c r="A2" s="300" t="s">
        <v>22</v>
      </c>
      <c r="B2" s="301"/>
      <c r="C2" s="301"/>
      <c r="D2" s="21">
        <f>SUM(D5,D9,D13)</f>
        <v>155</v>
      </c>
    </row>
    <row r="3" spans="1:4" ht="21" thickBot="1" x14ac:dyDescent="0.35">
      <c r="A3" s="300" t="s">
        <v>54</v>
      </c>
      <c r="B3" s="301"/>
      <c r="C3" s="301"/>
      <c r="D3" s="21">
        <v>0</v>
      </c>
    </row>
    <row r="4" spans="1:4" ht="15" thickBot="1" x14ac:dyDescent="0.25">
      <c r="A4" s="51" t="s">
        <v>146</v>
      </c>
      <c r="B4" s="52"/>
      <c r="C4" s="53"/>
      <c r="D4" s="54"/>
    </row>
    <row r="5" spans="1:4" ht="15" thickTop="1" x14ac:dyDescent="0.2">
      <c r="A5" s="55" t="s">
        <v>20</v>
      </c>
      <c r="B5" s="56"/>
      <c r="C5" s="24"/>
      <c r="D5" s="25">
        <v>80</v>
      </c>
    </row>
    <row r="6" spans="1:4" x14ac:dyDescent="0.2">
      <c r="A6" s="57" t="s">
        <v>23</v>
      </c>
      <c r="B6" s="61">
        <v>40954</v>
      </c>
      <c r="C6" s="11" t="s">
        <v>111</v>
      </c>
      <c r="D6" s="29">
        <v>-56.31</v>
      </c>
    </row>
    <row r="7" spans="1:4" x14ac:dyDescent="0.2">
      <c r="A7" s="58" t="s">
        <v>21</v>
      </c>
      <c r="B7" s="59"/>
      <c r="C7" s="32"/>
      <c r="D7" s="33">
        <f>SUM(D5:D6)</f>
        <v>23.689999999999998</v>
      </c>
    </row>
    <row r="8" spans="1:4" ht="15" thickBot="1" x14ac:dyDescent="0.25">
      <c r="A8" s="309" t="s">
        <v>85</v>
      </c>
      <c r="B8" s="310"/>
      <c r="C8" s="310"/>
      <c r="D8" s="311"/>
    </row>
    <row r="9" spans="1:4" ht="15" thickTop="1" x14ac:dyDescent="0.2">
      <c r="A9" s="55" t="s">
        <v>20</v>
      </c>
      <c r="B9" s="64"/>
      <c r="C9" s="65"/>
      <c r="D9" s="25">
        <v>50</v>
      </c>
    </row>
    <row r="10" spans="1:4" x14ac:dyDescent="0.2">
      <c r="A10" s="57" t="s">
        <v>23</v>
      </c>
      <c r="B10" s="48"/>
      <c r="C10" s="45"/>
      <c r="D10" s="66">
        <v>0</v>
      </c>
    </row>
    <row r="11" spans="1:4" x14ac:dyDescent="0.2">
      <c r="A11" s="58" t="s">
        <v>21</v>
      </c>
      <c r="B11" s="67"/>
      <c r="C11" s="68"/>
      <c r="D11" s="33">
        <f>SUM(D9:D10)</f>
        <v>50</v>
      </c>
    </row>
    <row r="12" spans="1:4" ht="15" thickBot="1" x14ac:dyDescent="0.25">
      <c r="A12" s="309" t="s">
        <v>64</v>
      </c>
      <c r="B12" s="310"/>
      <c r="C12" s="310"/>
      <c r="D12" s="311"/>
    </row>
    <row r="13" spans="1:4" ht="15" thickTop="1" x14ac:dyDescent="0.2">
      <c r="A13" s="55" t="s">
        <v>20</v>
      </c>
      <c r="B13" s="64"/>
      <c r="C13" s="65"/>
      <c r="D13" s="25">
        <v>25</v>
      </c>
    </row>
    <row r="14" spans="1:4" x14ac:dyDescent="0.2">
      <c r="A14" s="57" t="s">
        <v>23</v>
      </c>
      <c r="B14" s="48"/>
      <c r="C14" s="45"/>
      <c r="D14" s="66">
        <v>0</v>
      </c>
    </row>
    <row r="15" spans="1:4" x14ac:dyDescent="0.2">
      <c r="A15" s="58" t="s">
        <v>21</v>
      </c>
      <c r="B15" s="67"/>
      <c r="C15" s="68"/>
      <c r="D15" s="33">
        <f>SUM(D13:D14)</f>
        <v>25</v>
      </c>
    </row>
    <row r="16" spans="1:4" ht="18.75" thickBot="1" x14ac:dyDescent="0.3">
      <c r="A16" s="302" t="s">
        <v>13</v>
      </c>
      <c r="B16" s="303"/>
      <c r="C16" s="303"/>
      <c r="D16" s="34">
        <f xml:space="preserve"> SUM(D7, D11,D15)</f>
        <v>98.69</v>
      </c>
    </row>
    <row r="19" spans="1:15" x14ac:dyDescent="0.2">
      <c r="A19" s="70"/>
      <c r="B19" s="70"/>
      <c r="C19" s="70"/>
      <c r="D19" s="70"/>
    </row>
    <row r="20" spans="1:15" x14ac:dyDescent="0.2">
      <c r="A20" s="70"/>
      <c r="B20" s="70"/>
      <c r="C20" s="70"/>
      <c r="D20" s="70"/>
    </row>
    <row r="21" spans="1:15" x14ac:dyDescent="0.2">
      <c r="A21" s="70"/>
      <c r="B21" s="70"/>
      <c r="C21" s="71"/>
      <c r="D21" s="70"/>
    </row>
    <row r="22" spans="1:15" x14ac:dyDescent="0.2">
      <c r="A22" s="70"/>
      <c r="B22" s="70"/>
      <c r="C22" s="70"/>
      <c r="D22" s="70"/>
    </row>
    <row r="23" spans="1:15" x14ac:dyDescent="0.2">
      <c r="A23" s="70"/>
      <c r="B23" s="70"/>
      <c r="C23" s="70"/>
      <c r="D23" s="71"/>
    </row>
    <row r="24" spans="1:15" x14ac:dyDescent="0.2">
      <c r="A24" s="70"/>
      <c r="B24" s="70"/>
      <c r="C24" s="70"/>
      <c r="D24" s="70"/>
    </row>
    <row r="25" spans="1:15" x14ac:dyDescent="0.2">
      <c r="A25" s="70"/>
      <c r="B25" s="70"/>
      <c r="C25" s="70"/>
      <c r="D25" s="70"/>
    </row>
    <row r="26" spans="1:15" x14ac:dyDescent="0.2">
      <c r="A26" s="70"/>
      <c r="B26" s="70"/>
      <c r="C26" s="70"/>
      <c r="D26" s="70"/>
    </row>
    <row r="27" spans="1:15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70"/>
      <c r="M29" s="70"/>
      <c r="N29" s="70"/>
      <c r="O29" s="70"/>
    </row>
    <row r="30" spans="1:15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70"/>
      <c r="M31" s="70"/>
      <c r="N31" s="70"/>
      <c r="O31" s="70"/>
    </row>
    <row r="32" spans="1:15" x14ac:dyDescent="0.2">
      <c r="A32" s="70"/>
      <c r="B32" s="70"/>
      <c r="C32" s="70"/>
      <c r="D32" s="70"/>
      <c r="E32" s="70"/>
      <c r="F32" s="70"/>
      <c r="G32" s="70"/>
      <c r="H32" s="70"/>
      <c r="I32" s="72"/>
      <c r="J32" s="70"/>
      <c r="K32" s="71"/>
      <c r="L32" s="70"/>
      <c r="M32" s="70"/>
      <c r="N32" s="70"/>
      <c r="O32" s="70"/>
    </row>
    <row r="33" spans="1:15" x14ac:dyDescent="0.2">
      <c r="A33" s="70"/>
      <c r="B33" s="70"/>
      <c r="C33" s="70"/>
      <c r="D33" s="70"/>
      <c r="E33" s="70"/>
      <c r="F33" s="70"/>
      <c r="G33" s="70"/>
      <c r="H33" s="70"/>
      <c r="I33" s="72"/>
      <c r="J33" s="70"/>
      <c r="K33" s="71"/>
      <c r="L33" s="70"/>
      <c r="M33" s="70"/>
      <c r="N33" s="70"/>
      <c r="O33" s="70"/>
    </row>
    <row r="34" spans="1:15" x14ac:dyDescent="0.2">
      <c r="A34" s="70"/>
      <c r="B34" s="70"/>
      <c r="C34" s="70"/>
      <c r="D34" s="70"/>
      <c r="E34" s="70"/>
      <c r="F34" s="70"/>
      <c r="G34" s="70"/>
      <c r="H34" s="70"/>
      <c r="I34" s="72"/>
      <c r="J34" s="70"/>
      <c r="K34" s="71"/>
      <c r="L34" s="70"/>
      <c r="M34" s="70"/>
      <c r="N34" s="70"/>
      <c r="O34" s="70"/>
    </row>
    <row r="35" spans="1:15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x14ac:dyDescent="0.2">
      <c r="A40" s="70"/>
      <c r="B40" s="70"/>
      <c r="C40" s="7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x14ac:dyDescent="0.2"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x14ac:dyDescent="0.2"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x14ac:dyDescent="0.2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x14ac:dyDescent="0.2"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x14ac:dyDescent="0.2"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x14ac:dyDescent="0.2">
      <c r="E48" s="70"/>
      <c r="F48" s="70"/>
      <c r="G48" s="70"/>
      <c r="H48" s="70"/>
      <c r="I48" s="70"/>
      <c r="J48" s="70"/>
      <c r="K48" s="71"/>
      <c r="L48" s="70"/>
      <c r="M48" s="70"/>
      <c r="N48" s="70"/>
      <c r="O48" s="70"/>
    </row>
    <row r="49" spans="5:15" x14ac:dyDescent="0.2"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5:15" x14ac:dyDescent="0.2"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</sheetData>
  <mergeCells count="6">
    <mergeCell ref="A16:C16"/>
    <mergeCell ref="A1:D1"/>
    <mergeCell ref="A2:C2"/>
    <mergeCell ref="A3:C3"/>
    <mergeCell ref="A8:D8"/>
    <mergeCell ref="A12:D1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46"/>
  <sheetViews>
    <sheetView workbookViewId="0">
      <selection activeCell="A7" sqref="A7:XFD7"/>
    </sheetView>
  </sheetViews>
  <sheetFormatPr defaultRowHeight="14.25" x14ac:dyDescent="0.2"/>
  <cols>
    <col min="1" max="1" width="12.85546875" style="1" bestFit="1" customWidth="1"/>
    <col min="2" max="2" width="11.140625" style="1" bestFit="1" customWidth="1"/>
    <col min="3" max="3" width="27.5703125" style="1" bestFit="1" customWidth="1"/>
    <col min="4" max="4" width="15.85546875" style="1" bestFit="1" customWidth="1"/>
    <col min="5" max="16384" width="9.140625" style="1"/>
  </cols>
  <sheetData>
    <row r="1" spans="1:4" ht="26.25" thickBot="1" x14ac:dyDescent="0.4">
      <c r="A1" s="297" t="s">
        <v>28</v>
      </c>
      <c r="B1" s="298"/>
      <c r="C1" s="298"/>
      <c r="D1" s="299"/>
    </row>
    <row r="2" spans="1:4" ht="21" thickBot="1" x14ac:dyDescent="0.35">
      <c r="A2" s="300" t="s">
        <v>22</v>
      </c>
      <c r="B2" s="301"/>
      <c r="C2" s="301"/>
      <c r="D2" s="21">
        <f>SUM(D5)</f>
        <v>100</v>
      </c>
    </row>
    <row r="3" spans="1:4" ht="21" thickBot="1" x14ac:dyDescent="0.35">
      <c r="A3" s="300" t="s">
        <v>54</v>
      </c>
      <c r="B3" s="301"/>
      <c r="C3" s="301"/>
      <c r="D3" s="21">
        <v>75</v>
      </c>
    </row>
    <row r="4" spans="1:4" ht="15.75" customHeight="1" thickBot="1" x14ac:dyDescent="0.25">
      <c r="A4" s="304" t="s">
        <v>63</v>
      </c>
      <c r="B4" s="305"/>
      <c r="C4" s="305"/>
      <c r="D4" s="306"/>
    </row>
    <row r="5" spans="1:4" ht="15" thickTop="1" x14ac:dyDescent="0.2">
      <c r="A5" s="55" t="s">
        <v>20</v>
      </c>
      <c r="B5" s="56"/>
      <c r="C5" s="24"/>
      <c r="D5" s="25">
        <v>100</v>
      </c>
    </row>
    <row r="6" spans="1:4" x14ac:dyDescent="0.2">
      <c r="A6" s="57" t="s">
        <v>23</v>
      </c>
      <c r="B6" s="27">
        <v>40985</v>
      </c>
      <c r="C6" s="28" t="s">
        <v>127</v>
      </c>
      <c r="D6" s="29">
        <v>-17.88</v>
      </c>
    </row>
    <row r="7" spans="1:4" x14ac:dyDescent="0.2">
      <c r="A7" s="57"/>
      <c r="B7" s="27">
        <v>40986</v>
      </c>
      <c r="C7" s="28" t="s">
        <v>135</v>
      </c>
      <c r="D7" s="29">
        <v>-42.36</v>
      </c>
    </row>
    <row r="8" spans="1:4" x14ac:dyDescent="0.2">
      <c r="A8" s="58" t="s">
        <v>21</v>
      </c>
      <c r="B8" s="59"/>
      <c r="C8" s="32"/>
      <c r="D8" s="33">
        <f>SUM(D5:D7)</f>
        <v>39.760000000000005</v>
      </c>
    </row>
    <row r="9" spans="1:4" ht="15.75" customHeight="1" thickBot="1" x14ac:dyDescent="0.3">
      <c r="A9" s="302" t="s">
        <v>13</v>
      </c>
      <c r="B9" s="303"/>
      <c r="C9" s="303"/>
      <c r="D9" s="34">
        <f>SUM(D8)</f>
        <v>39.760000000000005</v>
      </c>
    </row>
    <row r="13" spans="1:4" x14ac:dyDescent="0.2">
      <c r="A13" s="40"/>
      <c r="B13" s="40"/>
      <c r="C13" s="40"/>
      <c r="D13" s="40"/>
    </row>
    <row r="14" spans="1:4" x14ac:dyDescent="0.2">
      <c r="A14" s="40"/>
      <c r="B14" s="40"/>
      <c r="C14" s="40"/>
      <c r="D14" s="40"/>
    </row>
    <row r="15" spans="1:4" x14ac:dyDescent="0.2">
      <c r="A15" s="40"/>
      <c r="B15" s="40"/>
      <c r="C15" s="40"/>
      <c r="D15" s="40"/>
    </row>
    <row r="16" spans="1:4" ht="19.5" customHeight="1" x14ac:dyDescent="0.2">
      <c r="A16" s="40"/>
      <c r="B16" s="40"/>
      <c r="C16" s="41"/>
      <c r="D16" s="40"/>
    </row>
    <row r="17" spans="1:13" x14ac:dyDescent="0.2">
      <c r="A17" s="40"/>
      <c r="B17" s="40"/>
      <c r="C17" s="40"/>
      <c r="D17" s="40"/>
    </row>
    <row r="18" spans="1:13" x14ac:dyDescent="0.2">
      <c r="A18" s="40"/>
      <c r="B18" s="40"/>
      <c r="C18" s="40"/>
      <c r="D18" s="41"/>
    </row>
    <row r="19" spans="1:13" x14ac:dyDescent="0.2">
      <c r="A19" s="40"/>
      <c r="B19" s="40"/>
      <c r="C19" s="40"/>
      <c r="D19" s="40"/>
    </row>
    <row r="20" spans="1:13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0"/>
      <c r="M23" s="40"/>
    </row>
    <row r="24" spans="1:13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0"/>
      <c r="M25" s="40"/>
    </row>
    <row r="26" spans="1:13" x14ac:dyDescent="0.2">
      <c r="A26" s="40"/>
      <c r="B26" s="40"/>
      <c r="C26" s="40"/>
      <c r="D26" s="40"/>
      <c r="E26" s="40"/>
      <c r="F26" s="40"/>
      <c r="G26" s="40"/>
      <c r="H26" s="40"/>
      <c r="I26" s="42"/>
      <c r="J26" s="40"/>
      <c r="K26" s="49"/>
      <c r="L26" s="40"/>
      <c r="M26" s="40"/>
    </row>
    <row r="27" spans="1:13" x14ac:dyDescent="0.2">
      <c r="A27" s="40"/>
      <c r="B27" s="40"/>
      <c r="C27" s="40"/>
      <c r="D27" s="40"/>
      <c r="E27" s="40"/>
      <c r="F27" s="40"/>
      <c r="G27" s="40"/>
      <c r="H27" s="40"/>
      <c r="I27" s="42"/>
      <c r="J27" s="40"/>
      <c r="K27" s="41"/>
      <c r="L27" s="40"/>
      <c r="M27" s="40"/>
    </row>
    <row r="28" spans="1:13" x14ac:dyDescent="0.2">
      <c r="A28" s="40"/>
      <c r="B28" s="40"/>
      <c r="C28" s="40"/>
      <c r="D28" s="40"/>
      <c r="E28" s="40"/>
      <c r="F28" s="40"/>
      <c r="G28" s="40"/>
      <c r="H28" s="40"/>
      <c r="I28" s="42"/>
      <c r="J28" s="40"/>
      <c r="K28" s="41"/>
      <c r="L28" s="40"/>
      <c r="M28" s="40"/>
    </row>
    <row r="29" spans="1:13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x14ac:dyDescent="0.2">
      <c r="A35" s="40"/>
      <c r="B35" s="40"/>
      <c r="C35" s="49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">
      <c r="E40" s="40"/>
      <c r="F40" s="40"/>
      <c r="G40" s="40"/>
      <c r="H40" s="40"/>
      <c r="I40" s="40"/>
      <c r="J40" s="40"/>
      <c r="K40" s="40"/>
      <c r="L40" s="40"/>
      <c r="M40" s="40"/>
    </row>
    <row r="41" spans="1:13" x14ac:dyDescent="0.2"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">
      <c r="E42" s="40"/>
      <c r="F42" s="40"/>
      <c r="G42" s="40"/>
      <c r="H42" s="40"/>
      <c r="I42" s="40"/>
      <c r="J42" s="40"/>
      <c r="K42" s="41"/>
      <c r="L42" s="40"/>
      <c r="M42" s="40"/>
    </row>
    <row r="43" spans="1:13" x14ac:dyDescent="0.2"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"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"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">
      <c r="E46" s="40"/>
      <c r="F46" s="40"/>
      <c r="G46" s="40"/>
      <c r="H46" s="40"/>
      <c r="I46" s="40"/>
      <c r="J46" s="40"/>
      <c r="K46" s="40"/>
      <c r="L46" s="40"/>
      <c r="M46" s="40"/>
    </row>
  </sheetData>
  <mergeCells count="5">
    <mergeCell ref="A1:D1"/>
    <mergeCell ref="A2:C2"/>
    <mergeCell ref="A3:C3"/>
    <mergeCell ref="A9:C9"/>
    <mergeCell ref="A4:D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7"/>
  <sheetViews>
    <sheetView workbookViewId="0">
      <selection activeCell="D6" sqref="D6"/>
    </sheetView>
  </sheetViews>
  <sheetFormatPr defaultRowHeight="14.25" x14ac:dyDescent="0.2"/>
  <cols>
    <col min="1" max="1" width="12.85546875" style="1" bestFit="1" customWidth="1"/>
    <col min="2" max="2" width="9.140625" style="1"/>
    <col min="3" max="3" width="4.7109375" style="1" bestFit="1" customWidth="1"/>
    <col min="4" max="4" width="14.28515625" style="1" bestFit="1" customWidth="1"/>
    <col min="5" max="16384" width="9.140625" style="1"/>
  </cols>
  <sheetData>
    <row r="1" spans="1:16" ht="26.25" thickBot="1" x14ac:dyDescent="0.4">
      <c r="A1" s="297" t="s">
        <v>60</v>
      </c>
      <c r="B1" s="298"/>
      <c r="C1" s="298"/>
      <c r="D1" s="299"/>
    </row>
    <row r="2" spans="1:16" ht="21" thickBot="1" x14ac:dyDescent="0.35">
      <c r="A2" s="300" t="s">
        <v>22</v>
      </c>
      <c r="B2" s="301"/>
      <c r="C2" s="301"/>
      <c r="D2" s="21">
        <f>SUM(D5)</f>
        <v>0</v>
      </c>
      <c r="E2" s="2"/>
    </row>
    <row r="3" spans="1:16" ht="21" thickBot="1" x14ac:dyDescent="0.35">
      <c r="A3" s="300" t="s">
        <v>54</v>
      </c>
      <c r="B3" s="301"/>
      <c r="C3" s="301"/>
      <c r="D3" s="21">
        <v>0</v>
      </c>
    </row>
    <row r="4" spans="1:16" ht="15" thickBot="1" x14ac:dyDescent="0.25">
      <c r="A4" s="51" t="s">
        <v>86</v>
      </c>
      <c r="B4" s="52"/>
      <c r="C4" s="53"/>
      <c r="D4" s="54"/>
    </row>
    <row r="5" spans="1:16" ht="15" thickTop="1" x14ac:dyDescent="0.2">
      <c r="A5" s="55" t="s">
        <v>20</v>
      </c>
      <c r="B5" s="56"/>
      <c r="C5" s="24"/>
      <c r="D5" s="25">
        <v>0</v>
      </c>
    </row>
    <row r="6" spans="1:16" x14ac:dyDescent="0.2">
      <c r="A6" s="57" t="s">
        <v>23</v>
      </c>
      <c r="B6" s="60"/>
      <c r="C6" s="28"/>
      <c r="D6" s="29">
        <v>0</v>
      </c>
    </row>
    <row r="7" spans="1:16" x14ac:dyDescent="0.2">
      <c r="A7" s="58" t="s">
        <v>21</v>
      </c>
      <c r="B7" s="59"/>
      <c r="C7" s="32"/>
      <c r="D7" s="33">
        <f>SUM(D5:D6)</f>
        <v>0</v>
      </c>
    </row>
    <row r="8" spans="1:16" ht="18.75" thickBot="1" x14ac:dyDescent="0.3">
      <c r="A8" s="302" t="s">
        <v>13</v>
      </c>
      <c r="B8" s="303"/>
      <c r="C8" s="303"/>
      <c r="D8" s="34">
        <f>SUM(D7)</f>
        <v>0</v>
      </c>
    </row>
    <row r="12" spans="1:16" x14ac:dyDescent="0.2"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0"/>
      <c r="M14" s="40"/>
      <c r="N14" s="40"/>
      <c r="O14" s="40"/>
      <c r="P14" s="40"/>
    </row>
    <row r="15" spans="1:16" x14ac:dyDescent="0.2">
      <c r="A15" s="40"/>
      <c r="B15" s="40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40"/>
      <c r="M16" s="40"/>
      <c r="N16" s="40"/>
      <c r="O16" s="40"/>
      <c r="P16" s="40"/>
    </row>
    <row r="17" spans="1:16" x14ac:dyDescent="0.2">
      <c r="A17" s="40"/>
      <c r="B17" s="40"/>
      <c r="C17" s="40"/>
      <c r="D17" s="41"/>
      <c r="E17" s="40"/>
      <c r="F17" s="40"/>
      <c r="G17" s="40"/>
      <c r="H17" s="40"/>
      <c r="I17" s="42"/>
      <c r="J17" s="40"/>
      <c r="K17" s="49"/>
      <c r="L17" s="40"/>
      <c r="M17" s="40"/>
      <c r="N17" s="40"/>
      <c r="O17" s="40"/>
      <c r="P17" s="40"/>
    </row>
    <row r="18" spans="1:16" x14ac:dyDescent="0.2">
      <c r="A18" s="40"/>
      <c r="B18" s="40"/>
      <c r="C18" s="49"/>
      <c r="D18" s="40"/>
      <c r="E18" s="40"/>
      <c r="F18" s="40"/>
      <c r="G18" s="40"/>
      <c r="H18" s="40"/>
      <c r="I18" s="42"/>
      <c r="J18" s="40"/>
      <c r="K18" s="41"/>
      <c r="L18" s="40"/>
      <c r="M18" s="40"/>
      <c r="N18" s="40"/>
      <c r="O18" s="40"/>
      <c r="P18" s="40"/>
    </row>
    <row r="19" spans="1:16" x14ac:dyDescent="0.2">
      <c r="A19" s="40"/>
      <c r="B19" s="40"/>
      <c r="C19" s="40"/>
      <c r="D19" s="40"/>
      <c r="E19" s="40"/>
      <c r="F19" s="40"/>
      <c r="G19" s="40"/>
      <c r="H19" s="40"/>
      <c r="I19" s="42"/>
      <c r="J19" s="40"/>
      <c r="K19" s="41"/>
      <c r="L19" s="40"/>
      <c r="M19" s="40"/>
      <c r="N19" s="40"/>
      <c r="O19" s="40"/>
      <c r="P19" s="40"/>
    </row>
    <row r="20" spans="1:16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0"/>
      <c r="M33" s="40"/>
      <c r="N33" s="40"/>
      <c r="O33" s="40"/>
      <c r="P33" s="40"/>
    </row>
    <row r="34" spans="1:16" x14ac:dyDescent="0.2">
      <c r="A34" s="40"/>
      <c r="B34" s="40"/>
      <c r="C34" s="4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">
      <c r="A37" s="40"/>
      <c r="B37" s="40"/>
      <c r="C37" s="40"/>
      <c r="D37" s="40"/>
    </row>
  </sheetData>
  <mergeCells count="4">
    <mergeCell ref="A1:D1"/>
    <mergeCell ref="A2:C2"/>
    <mergeCell ref="A3:C3"/>
    <mergeCell ref="A8: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9"/>
  <sheetViews>
    <sheetView workbookViewId="0">
      <selection activeCell="D11" sqref="D11"/>
    </sheetView>
  </sheetViews>
  <sheetFormatPr defaultRowHeight="14.25" x14ac:dyDescent="0.2"/>
  <cols>
    <col min="1" max="1" width="12.85546875" style="1" bestFit="1" customWidth="1"/>
    <col min="2" max="2" width="11.28515625" style="1" bestFit="1" customWidth="1"/>
    <col min="3" max="3" width="14.28515625" style="1" bestFit="1" customWidth="1"/>
    <col min="4" max="4" width="14.5703125" style="1" bestFit="1" customWidth="1"/>
    <col min="5" max="16384" width="9.140625" style="1"/>
  </cols>
  <sheetData>
    <row r="1" spans="1:12" ht="26.25" thickBot="1" x14ac:dyDescent="0.4">
      <c r="A1" s="297" t="s">
        <v>10</v>
      </c>
      <c r="B1" s="298"/>
      <c r="C1" s="298"/>
      <c r="D1" s="299"/>
    </row>
    <row r="2" spans="1:12" ht="21" thickBot="1" x14ac:dyDescent="0.35">
      <c r="A2" s="300" t="s">
        <v>57</v>
      </c>
      <c r="B2" s="301"/>
      <c r="C2" s="301"/>
      <c r="D2" s="21">
        <f>SUM(D5,D9)</f>
        <v>0</v>
      </c>
    </row>
    <row r="3" spans="1:12" ht="21" thickBot="1" x14ac:dyDescent="0.35">
      <c r="A3" s="300" t="s">
        <v>54</v>
      </c>
      <c r="B3" s="301"/>
      <c r="C3" s="301"/>
      <c r="D3" s="21">
        <v>0</v>
      </c>
    </row>
    <row r="4" spans="1:12" ht="15.75" customHeight="1" thickBot="1" x14ac:dyDescent="0.25">
      <c r="A4" s="304" t="s">
        <v>61</v>
      </c>
      <c r="B4" s="305"/>
      <c r="C4" s="305"/>
      <c r="D4" s="306"/>
    </row>
    <row r="5" spans="1:12" ht="15" thickTop="1" x14ac:dyDescent="0.2">
      <c r="A5" s="55" t="s">
        <v>20</v>
      </c>
      <c r="B5" s="56"/>
      <c r="C5" s="24"/>
      <c r="D5" s="25">
        <v>0</v>
      </c>
    </row>
    <row r="6" spans="1:12" x14ac:dyDescent="0.2">
      <c r="A6" s="57" t="s">
        <v>23</v>
      </c>
      <c r="B6" s="27"/>
      <c r="C6" s="28"/>
      <c r="D6" s="29">
        <v>0</v>
      </c>
    </row>
    <row r="7" spans="1:12" ht="15" thickBot="1" x14ac:dyDescent="0.25">
      <c r="A7" s="58" t="s">
        <v>21</v>
      </c>
      <c r="B7" s="59"/>
      <c r="C7" s="32"/>
      <c r="D7" s="33">
        <f>SUM(D5:D6)</f>
        <v>0</v>
      </c>
    </row>
    <row r="8" spans="1:12" ht="15" thickBot="1" x14ac:dyDescent="0.25">
      <c r="A8" s="304" t="s">
        <v>62</v>
      </c>
      <c r="B8" s="305"/>
      <c r="C8" s="305"/>
      <c r="D8" s="306"/>
    </row>
    <row r="9" spans="1:12" ht="15" thickTop="1" x14ac:dyDescent="0.2">
      <c r="A9" s="55" t="s">
        <v>20</v>
      </c>
      <c r="B9" s="56"/>
      <c r="C9" s="24"/>
      <c r="D9" s="25">
        <v>0</v>
      </c>
    </row>
    <row r="10" spans="1:12" x14ac:dyDescent="0.2">
      <c r="A10" s="57" t="s">
        <v>23</v>
      </c>
      <c r="B10" s="27"/>
      <c r="C10" s="28"/>
      <c r="D10" s="29">
        <v>0</v>
      </c>
    </row>
    <row r="11" spans="1:12" x14ac:dyDescent="0.2">
      <c r="A11" s="58" t="s">
        <v>21</v>
      </c>
      <c r="B11" s="59"/>
      <c r="C11" s="32"/>
      <c r="D11" s="33">
        <f>SUM(D9:D10)</f>
        <v>0</v>
      </c>
      <c r="E11" s="40"/>
      <c r="F11" s="40"/>
      <c r="G11" s="40"/>
      <c r="H11" s="40"/>
      <c r="I11" s="40"/>
      <c r="J11" s="40"/>
      <c r="K11" s="40"/>
      <c r="L11" s="40"/>
    </row>
    <row r="12" spans="1:12" ht="18.75" thickBot="1" x14ac:dyDescent="0.3">
      <c r="A12" s="302" t="s">
        <v>13</v>
      </c>
      <c r="B12" s="303"/>
      <c r="C12" s="303"/>
      <c r="D12" s="34">
        <f>SUM(D7,D11)</f>
        <v>0</v>
      </c>
      <c r="E12" s="40"/>
      <c r="F12" s="40"/>
      <c r="G12" s="40"/>
      <c r="H12" s="40"/>
      <c r="I12" s="40"/>
      <c r="J12" s="40"/>
      <c r="K12" s="40"/>
      <c r="L12" s="40"/>
    </row>
    <row r="13" spans="1:12" x14ac:dyDescent="0.2">
      <c r="E13" s="40"/>
      <c r="F13" s="40"/>
      <c r="G13" s="40"/>
      <c r="H13" s="40"/>
      <c r="I13" s="40"/>
      <c r="J13" s="40"/>
      <c r="K13" s="41"/>
      <c r="L13" s="40"/>
    </row>
    <row r="14" spans="1:12" x14ac:dyDescent="0.2">
      <c r="E14" s="40"/>
      <c r="F14" s="40"/>
      <c r="G14" s="40"/>
      <c r="H14" s="40"/>
      <c r="I14" s="40"/>
      <c r="J14" s="40"/>
      <c r="K14" s="40"/>
      <c r="L14" s="40"/>
    </row>
    <row r="15" spans="1:12" x14ac:dyDescent="0.2">
      <c r="E15" s="40"/>
      <c r="F15" s="40"/>
      <c r="G15" s="40"/>
      <c r="H15" s="40"/>
      <c r="I15" s="40"/>
      <c r="J15" s="40"/>
      <c r="K15" s="41"/>
      <c r="L15" s="40"/>
    </row>
    <row r="16" spans="1:12" x14ac:dyDescent="0.2">
      <c r="A16" s="40"/>
      <c r="B16" s="40"/>
      <c r="C16" s="40"/>
      <c r="D16" s="40"/>
      <c r="E16" s="40"/>
      <c r="F16" s="40"/>
      <c r="G16" s="40"/>
      <c r="H16" s="40"/>
      <c r="I16" s="42"/>
      <c r="J16" s="40"/>
      <c r="K16" s="49"/>
      <c r="L16" s="40"/>
    </row>
    <row r="17" spans="1:12" x14ac:dyDescent="0.2">
      <c r="A17" s="40"/>
      <c r="B17" s="40"/>
      <c r="C17" s="40"/>
      <c r="D17" s="40"/>
      <c r="E17" s="40"/>
      <c r="F17" s="40"/>
      <c r="G17" s="40"/>
      <c r="H17" s="40"/>
      <c r="I17" s="42"/>
      <c r="J17" s="40"/>
      <c r="K17" s="41"/>
      <c r="L17" s="40"/>
    </row>
    <row r="18" spans="1:12" x14ac:dyDescent="0.2">
      <c r="A18" s="40"/>
      <c r="B18" s="40"/>
      <c r="C18" s="41"/>
      <c r="D18" s="40"/>
      <c r="E18" s="40"/>
      <c r="F18" s="40"/>
      <c r="G18" s="40"/>
      <c r="H18" s="40"/>
      <c r="I18" s="42"/>
      <c r="J18" s="40"/>
      <c r="K18" s="41"/>
      <c r="L18" s="40"/>
    </row>
    <row r="19" spans="1:12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x14ac:dyDescent="0.2">
      <c r="A20" s="40"/>
      <c r="B20" s="40"/>
      <c r="C20" s="40"/>
      <c r="D20" s="41"/>
      <c r="E20" s="40"/>
      <c r="F20" s="40"/>
      <c r="G20" s="40"/>
      <c r="H20" s="40"/>
      <c r="I20" s="40"/>
      <c r="J20" s="40"/>
      <c r="K20" s="40"/>
      <c r="L20" s="40"/>
    </row>
    <row r="21" spans="1:12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0"/>
    </row>
    <row r="33" spans="1:12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">
      <c r="A35" s="40"/>
      <c r="B35" s="40"/>
      <c r="C35" s="40"/>
      <c r="D35" s="40"/>
    </row>
    <row r="36" spans="1:12" x14ac:dyDescent="0.2">
      <c r="A36" s="40"/>
      <c r="B36" s="40"/>
      <c r="C36" s="40"/>
      <c r="D36" s="40"/>
    </row>
    <row r="37" spans="1:12" x14ac:dyDescent="0.2">
      <c r="A37" s="40"/>
      <c r="B37" s="40"/>
      <c r="C37" s="49"/>
      <c r="D37" s="40"/>
    </row>
    <row r="38" spans="1:12" x14ac:dyDescent="0.2">
      <c r="A38" s="40"/>
      <c r="B38" s="40"/>
      <c r="C38" s="40"/>
      <c r="D38" s="40"/>
    </row>
    <row r="39" spans="1:12" x14ac:dyDescent="0.2">
      <c r="A39" s="40"/>
      <c r="B39" s="40"/>
      <c r="C39" s="40"/>
      <c r="D39" s="40"/>
    </row>
  </sheetData>
  <mergeCells count="6">
    <mergeCell ref="A1:D1"/>
    <mergeCell ref="A2:C2"/>
    <mergeCell ref="A3:C3"/>
    <mergeCell ref="A12:C12"/>
    <mergeCell ref="A4:D4"/>
    <mergeCell ref="A8:D8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41"/>
  <sheetViews>
    <sheetView zoomScaleNormal="100" workbookViewId="0">
      <selection activeCell="A4" sqref="A4:A26"/>
    </sheetView>
  </sheetViews>
  <sheetFormatPr defaultRowHeight="14.25" x14ac:dyDescent="0.2"/>
  <cols>
    <col min="1" max="1" width="13.7109375" style="132" bestFit="1" customWidth="1"/>
    <col min="2" max="2" width="16.42578125" style="194" bestFit="1" customWidth="1"/>
    <col min="3" max="3" width="11.5703125" style="20" bestFit="1" customWidth="1"/>
    <col min="4" max="4" width="14.140625" style="11" bestFit="1" customWidth="1"/>
    <col min="5" max="5" width="40.7109375" style="11" bestFit="1" customWidth="1"/>
    <col min="6" max="6" width="2.42578125" style="11" bestFit="1" customWidth="1"/>
    <col min="7" max="8" width="10.28515625" style="11" bestFit="1" customWidth="1"/>
    <col min="9" max="16384" width="9.140625" style="11"/>
  </cols>
  <sheetData>
    <row r="1" spans="1:10" ht="21" thickBot="1" x14ac:dyDescent="0.35">
      <c r="A1" s="322" t="s">
        <v>39</v>
      </c>
      <c r="B1" s="323"/>
      <c r="C1" s="323"/>
      <c r="D1" s="323"/>
      <c r="E1" s="324"/>
    </row>
    <row r="2" spans="1:10" x14ac:dyDescent="0.2">
      <c r="A2" s="142" t="s">
        <v>31</v>
      </c>
      <c r="B2" s="144" t="s">
        <v>32</v>
      </c>
      <c r="C2" s="144" t="s">
        <v>33</v>
      </c>
      <c r="D2" s="143" t="s">
        <v>34</v>
      </c>
      <c r="E2" s="145" t="s">
        <v>35</v>
      </c>
    </row>
    <row r="3" spans="1:10" x14ac:dyDescent="0.2">
      <c r="A3" s="146"/>
      <c r="B3" s="192"/>
      <c r="C3" s="14"/>
      <c r="D3" s="15"/>
      <c r="E3" s="16"/>
      <c r="G3" s="122"/>
      <c r="H3" s="122"/>
      <c r="I3" s="122"/>
      <c r="J3" s="122"/>
    </row>
    <row r="4" spans="1:10" x14ac:dyDescent="0.2">
      <c r="A4" s="133"/>
      <c r="B4" s="134">
        <f>SUM(C4:C5)</f>
        <v>0</v>
      </c>
      <c r="C4" s="17"/>
      <c r="D4" s="18"/>
      <c r="E4" s="19"/>
      <c r="G4" s="71"/>
      <c r="H4" s="70"/>
      <c r="I4" s="70"/>
      <c r="J4" s="122"/>
    </row>
    <row r="5" spans="1:10" x14ac:dyDescent="0.2">
      <c r="A5" s="133"/>
      <c r="B5" s="134"/>
      <c r="C5" s="17"/>
      <c r="D5" s="18"/>
      <c r="E5" s="19"/>
      <c r="G5" s="71"/>
      <c r="H5" s="70"/>
      <c r="I5" s="70"/>
      <c r="J5" s="122"/>
    </row>
    <row r="6" spans="1:10" x14ac:dyDescent="0.2">
      <c r="A6" s="135"/>
      <c r="B6" s="193"/>
      <c r="C6" s="14"/>
      <c r="D6" s="15"/>
      <c r="E6" s="16"/>
      <c r="G6" s="71"/>
      <c r="H6" s="70"/>
      <c r="I6" s="70"/>
      <c r="J6" s="122"/>
    </row>
    <row r="7" spans="1:10" x14ac:dyDescent="0.2">
      <c r="A7" s="133"/>
      <c r="B7" s="134">
        <f>SUM(C7:C8)</f>
        <v>0</v>
      </c>
      <c r="C7" s="17"/>
      <c r="D7" s="18"/>
      <c r="E7" s="19"/>
      <c r="G7" s="71"/>
      <c r="H7" s="70"/>
      <c r="I7" s="70"/>
      <c r="J7" s="122"/>
    </row>
    <row r="8" spans="1:10" x14ac:dyDescent="0.2">
      <c r="A8" s="133"/>
      <c r="B8" s="134"/>
      <c r="C8" s="17"/>
      <c r="D8" s="18"/>
      <c r="E8" s="19"/>
      <c r="G8" s="71"/>
      <c r="H8" s="70"/>
      <c r="I8" s="70"/>
      <c r="J8" s="122"/>
    </row>
    <row r="9" spans="1:10" x14ac:dyDescent="0.2">
      <c r="A9" s="135"/>
      <c r="B9" s="193"/>
      <c r="C9" s="14"/>
      <c r="D9" s="15"/>
      <c r="E9" s="16"/>
      <c r="G9" s="71"/>
      <c r="H9" s="70"/>
      <c r="I9" s="70"/>
      <c r="J9" s="122"/>
    </row>
    <row r="10" spans="1:10" x14ac:dyDescent="0.2">
      <c r="A10" s="133"/>
      <c r="B10" s="134">
        <f>SUM(C10:C11)</f>
        <v>0</v>
      </c>
      <c r="C10" s="17"/>
      <c r="D10" s="18"/>
      <c r="E10" s="136"/>
      <c r="G10" s="71"/>
      <c r="H10" s="70"/>
      <c r="I10" s="70"/>
      <c r="J10" s="122"/>
    </row>
    <row r="11" spans="1:10" x14ac:dyDescent="0.2">
      <c r="A11" s="133"/>
      <c r="B11" s="134"/>
      <c r="C11" s="17"/>
      <c r="D11" s="18"/>
      <c r="E11" s="136"/>
      <c r="G11" s="71"/>
      <c r="H11" s="70"/>
      <c r="I11" s="70"/>
      <c r="J11" s="122"/>
    </row>
    <row r="12" spans="1:10" x14ac:dyDescent="0.2">
      <c r="A12" s="135"/>
      <c r="B12" s="193"/>
      <c r="C12" s="14"/>
      <c r="D12" s="15"/>
      <c r="E12" s="16"/>
      <c r="G12" s="71"/>
      <c r="H12" s="70"/>
      <c r="I12" s="70"/>
      <c r="J12" s="122"/>
    </row>
    <row r="13" spans="1:10" x14ac:dyDescent="0.2">
      <c r="A13" s="138"/>
      <c r="B13" s="139">
        <f>SUM(C13:C14)</f>
        <v>0</v>
      </c>
      <c r="C13" s="140"/>
      <c r="D13" s="12"/>
      <c r="E13" s="13"/>
      <c r="G13" s="71"/>
      <c r="H13" s="70"/>
      <c r="I13" s="70"/>
      <c r="J13" s="122"/>
    </row>
    <row r="14" spans="1:10" x14ac:dyDescent="0.2">
      <c r="A14" s="138"/>
      <c r="B14" s="139"/>
      <c r="C14" s="140"/>
      <c r="D14" s="12"/>
      <c r="E14" s="13"/>
      <c r="G14" s="71"/>
      <c r="H14" s="70"/>
      <c r="I14" s="70"/>
      <c r="J14" s="122"/>
    </row>
    <row r="15" spans="1:10" x14ac:dyDescent="0.2">
      <c r="A15" s="135"/>
      <c r="B15" s="193"/>
      <c r="C15" s="14"/>
      <c r="D15" s="15"/>
      <c r="E15" s="16"/>
      <c r="G15" s="71"/>
      <c r="H15" s="70"/>
      <c r="I15" s="70"/>
      <c r="J15" s="122"/>
    </row>
    <row r="16" spans="1:10" x14ac:dyDescent="0.2">
      <c r="A16" s="138"/>
      <c r="B16" s="139">
        <f>SUM(C16:C17)</f>
        <v>0</v>
      </c>
      <c r="C16" s="140"/>
      <c r="D16" s="12"/>
      <c r="E16" s="13"/>
      <c r="G16" s="122"/>
      <c r="H16" s="122"/>
      <c r="I16" s="122"/>
      <c r="J16" s="122"/>
    </row>
    <row r="17" spans="1:9" x14ac:dyDescent="0.2">
      <c r="A17" s="138"/>
      <c r="B17" s="139"/>
      <c r="C17" s="140"/>
      <c r="D17" s="12"/>
      <c r="E17" s="13"/>
      <c r="G17" s="71"/>
      <c r="H17" s="70"/>
      <c r="I17" s="70"/>
    </row>
    <row r="18" spans="1:9" x14ac:dyDescent="0.2">
      <c r="A18" s="146"/>
      <c r="B18" s="192"/>
      <c r="C18" s="14"/>
      <c r="D18" s="15"/>
      <c r="E18" s="16"/>
      <c r="G18" s="71"/>
      <c r="H18" s="70"/>
      <c r="I18" s="70"/>
    </row>
    <row r="19" spans="1:9" x14ac:dyDescent="0.2">
      <c r="A19" s="138"/>
      <c r="B19" s="139">
        <f>SUM(C19:C20)</f>
        <v>0</v>
      </c>
      <c r="C19" s="140"/>
      <c r="D19" s="12"/>
      <c r="E19" s="13"/>
      <c r="G19" s="71"/>
      <c r="H19" s="70"/>
      <c r="I19" s="70"/>
    </row>
    <row r="20" spans="1:9" x14ac:dyDescent="0.2">
      <c r="A20" s="138"/>
      <c r="B20" s="139"/>
      <c r="C20" s="140"/>
      <c r="D20" s="12"/>
      <c r="E20" s="13"/>
      <c r="G20" s="71"/>
      <c r="H20" s="70"/>
      <c r="I20" s="70"/>
    </row>
    <row r="21" spans="1:9" x14ac:dyDescent="0.2">
      <c r="A21" s="146"/>
      <c r="B21" s="192"/>
      <c r="C21" s="14"/>
      <c r="D21" s="15"/>
      <c r="E21" s="16"/>
      <c r="G21" s="71"/>
      <c r="H21" s="70"/>
      <c r="I21" s="70"/>
    </row>
    <row r="22" spans="1:9" x14ac:dyDescent="0.2">
      <c r="A22" s="138"/>
      <c r="B22" s="139">
        <f>SUM(C22:C23)</f>
        <v>0</v>
      </c>
      <c r="C22" s="140"/>
      <c r="D22" s="12"/>
      <c r="E22" s="13"/>
      <c r="G22" s="71"/>
      <c r="H22" s="70"/>
      <c r="I22" s="70"/>
    </row>
    <row r="23" spans="1:9" x14ac:dyDescent="0.2">
      <c r="A23" s="138"/>
      <c r="B23" s="139"/>
      <c r="C23" s="140"/>
      <c r="D23" s="12"/>
      <c r="E23" s="13"/>
      <c r="G23" s="71"/>
      <c r="H23" s="70"/>
      <c r="I23" s="70"/>
    </row>
    <row r="24" spans="1:9" x14ac:dyDescent="0.2">
      <c r="A24" s="146"/>
      <c r="B24" s="192"/>
      <c r="C24" s="14"/>
      <c r="D24" s="15"/>
      <c r="E24" s="16"/>
      <c r="G24" s="71"/>
      <c r="H24" s="70"/>
      <c r="I24" s="70"/>
    </row>
    <row r="25" spans="1:9" x14ac:dyDescent="0.2">
      <c r="A25" s="138"/>
      <c r="B25" s="139">
        <f>SUM(C25:C26)</f>
        <v>0</v>
      </c>
      <c r="C25" s="140"/>
      <c r="D25" s="12"/>
      <c r="E25" s="13"/>
      <c r="G25" s="71"/>
      <c r="H25" s="70"/>
      <c r="I25" s="70"/>
    </row>
    <row r="26" spans="1:9" x14ac:dyDescent="0.2">
      <c r="A26" s="138"/>
      <c r="B26" s="139"/>
      <c r="C26" s="140"/>
      <c r="D26" s="12"/>
      <c r="E26" s="13"/>
      <c r="G26" s="122"/>
      <c r="H26" s="122"/>
      <c r="I26" s="122"/>
    </row>
    <row r="27" spans="1:9" x14ac:dyDescent="0.2">
      <c r="A27" s="135"/>
      <c r="B27" s="193"/>
      <c r="C27" s="14"/>
      <c r="D27" s="15"/>
      <c r="E27" s="16"/>
      <c r="G27" s="122"/>
      <c r="H27" s="122"/>
      <c r="I27" s="122"/>
    </row>
    <row r="28" spans="1:9" x14ac:dyDescent="0.2">
      <c r="A28" s="138"/>
      <c r="B28" s="139"/>
      <c r="C28" s="140"/>
      <c r="D28" s="12"/>
      <c r="E28" s="141"/>
      <c r="G28" s="122"/>
      <c r="H28" s="122"/>
      <c r="I28" s="122"/>
    </row>
    <row r="29" spans="1:9" x14ac:dyDescent="0.2">
      <c r="A29" s="138"/>
      <c r="B29" s="139"/>
      <c r="C29" s="140"/>
      <c r="D29" s="12"/>
      <c r="E29" s="141"/>
      <c r="G29" s="122"/>
      <c r="H29" s="122"/>
      <c r="I29" s="122"/>
    </row>
    <row r="30" spans="1:9" x14ac:dyDescent="0.2">
      <c r="A30" s="135"/>
      <c r="B30" s="193"/>
      <c r="C30" s="14"/>
      <c r="D30" s="15"/>
      <c r="E30" s="16"/>
      <c r="G30" s="122"/>
      <c r="H30" s="122"/>
      <c r="I30" s="122"/>
    </row>
    <row r="31" spans="1:9" x14ac:dyDescent="0.2">
      <c r="A31" s="138"/>
      <c r="B31" s="139"/>
      <c r="C31" s="140"/>
      <c r="D31" s="12"/>
      <c r="E31" s="141"/>
      <c r="G31" s="122"/>
      <c r="H31" s="122"/>
      <c r="I31" s="122"/>
    </row>
    <row r="32" spans="1:9" x14ac:dyDescent="0.2">
      <c r="A32" s="138"/>
      <c r="B32" s="139"/>
      <c r="C32" s="140"/>
      <c r="D32" s="12"/>
      <c r="E32" s="141"/>
      <c r="G32" s="122"/>
      <c r="H32" s="122"/>
      <c r="I32" s="122"/>
    </row>
    <row r="33" spans="1:10" x14ac:dyDescent="0.2">
      <c r="A33" s="135"/>
      <c r="B33" s="193"/>
      <c r="C33" s="14"/>
      <c r="D33" s="15"/>
      <c r="E33" s="16"/>
      <c r="G33" s="122"/>
      <c r="H33" s="122"/>
      <c r="I33" s="122"/>
    </row>
    <row r="34" spans="1:10" x14ac:dyDescent="0.2">
      <c r="A34" s="138"/>
      <c r="B34" s="139"/>
      <c r="C34" s="140"/>
      <c r="D34" s="12"/>
      <c r="E34" s="141"/>
      <c r="G34" s="122"/>
      <c r="H34" s="122"/>
      <c r="I34" s="122"/>
    </row>
    <row r="35" spans="1:10" x14ac:dyDescent="0.2">
      <c r="A35" s="138"/>
      <c r="B35" s="139"/>
      <c r="C35" s="140"/>
      <c r="D35" s="12"/>
      <c r="E35" s="13"/>
      <c r="G35" s="122"/>
      <c r="H35" s="122"/>
      <c r="I35" s="122"/>
    </row>
    <row r="36" spans="1:10" x14ac:dyDescent="0.2">
      <c r="A36" s="135"/>
      <c r="B36" s="193"/>
      <c r="C36" s="14"/>
      <c r="D36" s="15"/>
      <c r="E36" s="16"/>
      <c r="G36" s="122"/>
      <c r="H36" s="122"/>
      <c r="I36" s="122"/>
    </row>
    <row r="37" spans="1:10" x14ac:dyDescent="0.2">
      <c r="A37" s="138"/>
      <c r="B37" s="139"/>
      <c r="C37" s="140"/>
      <c r="D37" s="12"/>
      <c r="E37" s="141"/>
      <c r="G37" s="122"/>
      <c r="H37" s="122"/>
      <c r="I37" s="122"/>
    </row>
    <row r="38" spans="1:10" x14ac:dyDescent="0.2">
      <c r="A38" s="138"/>
      <c r="B38" s="139"/>
      <c r="C38" s="140"/>
      <c r="D38" s="12"/>
      <c r="E38" s="13"/>
      <c r="G38" s="122"/>
      <c r="H38" s="122"/>
      <c r="I38" s="122"/>
    </row>
    <row r="39" spans="1:10" x14ac:dyDescent="0.2">
      <c r="A39" s="135"/>
      <c r="B39" s="193"/>
      <c r="C39" s="14"/>
      <c r="D39" s="15"/>
      <c r="E39" s="16"/>
      <c r="G39" s="122"/>
      <c r="H39" s="122"/>
      <c r="I39" s="122"/>
    </row>
    <row r="40" spans="1:10" x14ac:dyDescent="0.2">
      <c r="A40" s="138"/>
      <c r="B40" s="139"/>
      <c r="C40" s="140"/>
      <c r="D40" s="12"/>
      <c r="E40" s="141"/>
      <c r="G40" s="122"/>
      <c r="H40" s="122"/>
      <c r="I40" s="122"/>
    </row>
    <row r="41" spans="1:10" x14ac:dyDescent="0.2">
      <c r="A41" s="135"/>
      <c r="B41" s="193"/>
      <c r="C41" s="14"/>
      <c r="D41" s="15"/>
      <c r="E41" s="16"/>
      <c r="G41" s="122"/>
      <c r="H41" s="122"/>
      <c r="I41" s="122"/>
    </row>
    <row r="42" spans="1:10" x14ac:dyDescent="0.2">
      <c r="A42" s="138"/>
      <c r="B42" s="139"/>
      <c r="C42" s="140"/>
      <c r="D42" s="12"/>
      <c r="E42" s="141"/>
      <c r="G42" s="122"/>
      <c r="H42" s="122"/>
      <c r="I42" s="122"/>
    </row>
    <row r="43" spans="1:10" x14ac:dyDescent="0.2">
      <c r="A43" s="138"/>
      <c r="B43" s="139"/>
      <c r="C43" s="140"/>
      <c r="D43" s="12"/>
      <c r="E43" s="141"/>
      <c r="G43" s="122"/>
      <c r="H43" s="122"/>
      <c r="I43" s="122"/>
    </row>
    <row r="44" spans="1:10" x14ac:dyDescent="0.2">
      <c r="A44" s="135"/>
      <c r="B44" s="193"/>
      <c r="C44" s="14"/>
      <c r="D44" s="15"/>
      <c r="E44" s="16"/>
      <c r="G44" s="122"/>
      <c r="H44" s="122"/>
      <c r="I44" s="122"/>
    </row>
    <row r="45" spans="1:10" x14ac:dyDescent="0.2">
      <c r="A45" s="138"/>
      <c r="B45" s="139"/>
      <c r="C45" s="140"/>
      <c r="D45" s="12"/>
      <c r="E45" s="141"/>
      <c r="G45" s="122"/>
      <c r="H45" s="122"/>
      <c r="I45" s="122"/>
    </row>
    <row r="46" spans="1:10" x14ac:dyDescent="0.2">
      <c r="A46" s="138"/>
      <c r="B46" s="139"/>
      <c r="C46" s="140"/>
      <c r="D46" s="12"/>
      <c r="E46" s="141"/>
      <c r="G46" s="122"/>
      <c r="H46" s="122"/>
      <c r="I46" s="122"/>
    </row>
    <row r="47" spans="1:10" x14ac:dyDescent="0.2">
      <c r="A47" s="135"/>
      <c r="B47" s="193"/>
      <c r="C47" s="14"/>
      <c r="D47" s="15"/>
      <c r="E47" s="16"/>
      <c r="G47" s="122"/>
      <c r="H47" s="122"/>
      <c r="I47" s="122"/>
      <c r="J47" s="122"/>
    </row>
    <row r="48" spans="1:10" x14ac:dyDescent="0.2">
      <c r="A48" s="184"/>
      <c r="B48" s="185"/>
      <c r="C48" s="17"/>
      <c r="D48" s="18"/>
      <c r="E48" s="19"/>
      <c r="G48" s="219"/>
      <c r="H48" s="122"/>
      <c r="I48" s="122"/>
      <c r="J48" s="122"/>
    </row>
    <row r="49" spans="1:10" x14ac:dyDescent="0.2">
      <c r="A49" s="138"/>
      <c r="B49" s="139"/>
      <c r="C49" s="140"/>
      <c r="D49" s="12"/>
      <c r="E49" s="13"/>
      <c r="G49" s="219"/>
      <c r="H49" s="122"/>
      <c r="I49" s="122"/>
      <c r="J49" s="122"/>
    </row>
    <row r="50" spans="1:10" x14ac:dyDescent="0.2">
      <c r="A50" s="138"/>
      <c r="B50" s="139"/>
      <c r="C50" s="140"/>
      <c r="D50" s="12"/>
      <c r="E50" s="141"/>
      <c r="G50" s="219"/>
      <c r="H50" s="122"/>
      <c r="I50" s="122"/>
      <c r="J50" s="122"/>
    </row>
    <row r="51" spans="1:10" x14ac:dyDescent="0.2">
      <c r="A51" s="138"/>
      <c r="B51" s="139"/>
      <c r="C51" s="140"/>
      <c r="D51" s="12"/>
      <c r="E51" s="141"/>
      <c r="G51" s="219"/>
      <c r="H51" s="122"/>
      <c r="I51" s="122"/>
      <c r="J51" s="122"/>
    </row>
    <row r="52" spans="1:10" x14ac:dyDescent="0.2">
      <c r="A52" s="138"/>
      <c r="B52" s="139"/>
      <c r="C52" s="140"/>
      <c r="D52" s="12"/>
      <c r="E52" s="13"/>
      <c r="G52" s="219"/>
      <c r="H52" s="122"/>
      <c r="I52" s="122"/>
      <c r="J52" s="122"/>
    </row>
    <row r="53" spans="1:10" x14ac:dyDescent="0.2">
      <c r="A53" s="135"/>
      <c r="B53" s="193"/>
      <c r="C53" s="14"/>
      <c r="D53" s="15"/>
      <c r="E53" s="16"/>
      <c r="G53" s="219"/>
      <c r="H53" s="122"/>
      <c r="I53" s="122"/>
      <c r="J53" s="122"/>
    </row>
    <row r="54" spans="1:10" x14ac:dyDescent="0.2">
      <c r="A54" s="184"/>
      <c r="B54" s="185"/>
      <c r="C54" s="17"/>
      <c r="D54" s="18"/>
      <c r="E54" s="19"/>
      <c r="G54" s="219"/>
      <c r="H54" s="122"/>
      <c r="I54" s="122"/>
      <c r="J54" s="122"/>
    </row>
    <row r="55" spans="1:10" x14ac:dyDescent="0.2">
      <c r="A55" s="138"/>
      <c r="B55" s="139"/>
      <c r="C55" s="140"/>
      <c r="D55" s="12"/>
      <c r="E55" s="141"/>
      <c r="G55" s="219"/>
      <c r="H55" s="122"/>
      <c r="I55" s="122"/>
      <c r="J55" s="122"/>
    </row>
    <row r="56" spans="1:10" x14ac:dyDescent="0.2">
      <c r="A56" s="138"/>
      <c r="B56" s="139"/>
      <c r="C56" s="140"/>
      <c r="D56" s="12"/>
      <c r="E56" s="141"/>
      <c r="G56" s="219"/>
      <c r="H56" s="122"/>
      <c r="I56" s="122"/>
      <c r="J56" s="122"/>
    </row>
    <row r="57" spans="1:10" x14ac:dyDescent="0.2">
      <c r="A57" s="135"/>
      <c r="B57" s="193"/>
      <c r="C57" s="14"/>
      <c r="D57" s="15"/>
      <c r="E57" s="16"/>
      <c r="G57" s="219"/>
      <c r="H57" s="122"/>
      <c r="I57" s="122"/>
      <c r="J57" s="122"/>
    </row>
    <row r="58" spans="1:10" x14ac:dyDescent="0.2">
      <c r="A58" s="184"/>
      <c r="B58" s="185"/>
      <c r="C58" s="189"/>
      <c r="D58" s="190"/>
      <c r="E58" s="191"/>
      <c r="G58" s="219"/>
      <c r="H58" s="122"/>
      <c r="I58" s="122"/>
      <c r="J58" s="122"/>
    </row>
    <row r="59" spans="1:10" x14ac:dyDescent="0.2">
      <c r="A59" s="138"/>
      <c r="B59" s="139"/>
      <c r="C59" s="140"/>
      <c r="D59" s="12"/>
      <c r="E59" s="13"/>
      <c r="G59" s="219"/>
      <c r="H59" s="122"/>
      <c r="I59" s="122"/>
      <c r="J59" s="122"/>
    </row>
    <row r="60" spans="1:10" x14ac:dyDescent="0.2">
      <c r="A60" s="138"/>
      <c r="B60" s="139"/>
      <c r="C60" s="17"/>
      <c r="D60" s="18"/>
      <c r="E60" s="19"/>
      <c r="G60" s="219"/>
      <c r="H60" s="122"/>
      <c r="I60" s="122"/>
      <c r="J60" s="122"/>
    </row>
    <row r="61" spans="1:10" x14ac:dyDescent="0.2">
      <c r="A61" s="187"/>
      <c r="B61" s="188"/>
      <c r="C61" s="140"/>
      <c r="D61" s="12"/>
      <c r="E61" s="141"/>
      <c r="G61" s="219"/>
      <c r="H61" s="122"/>
      <c r="I61" s="122"/>
      <c r="J61" s="122"/>
    </row>
    <row r="62" spans="1:10" x14ac:dyDescent="0.2">
      <c r="A62" s="138"/>
      <c r="B62" s="139"/>
      <c r="C62" s="140"/>
      <c r="D62" s="12"/>
      <c r="E62" s="141"/>
      <c r="G62" s="219"/>
      <c r="H62" s="122"/>
      <c r="I62" s="122"/>
      <c r="J62" s="122"/>
    </row>
    <row r="63" spans="1:10" x14ac:dyDescent="0.2">
      <c r="A63" s="135"/>
      <c r="B63" s="193"/>
      <c r="C63" s="14"/>
      <c r="D63" s="15"/>
      <c r="E63" s="16"/>
      <c r="G63" s="219"/>
      <c r="H63" s="122"/>
      <c r="I63" s="122"/>
      <c r="J63" s="122"/>
    </row>
    <row r="64" spans="1:10" x14ac:dyDescent="0.2">
      <c r="A64" s="184"/>
      <c r="B64" s="185"/>
      <c r="C64" s="140"/>
      <c r="D64" s="12"/>
      <c r="E64" s="13"/>
      <c r="G64" s="219"/>
      <c r="H64" s="122"/>
      <c r="I64" s="122"/>
      <c r="J64" s="122"/>
    </row>
    <row r="65" spans="1:10" x14ac:dyDescent="0.2">
      <c r="A65" s="138"/>
      <c r="B65" s="139"/>
      <c r="C65" s="140"/>
      <c r="D65" s="12"/>
      <c r="E65" s="13"/>
      <c r="G65" s="219"/>
      <c r="H65" s="122"/>
      <c r="I65" s="122"/>
      <c r="J65" s="122"/>
    </row>
    <row r="66" spans="1:10" x14ac:dyDescent="0.2">
      <c r="A66" s="138"/>
      <c r="B66" s="139"/>
      <c r="C66" s="140"/>
      <c r="D66" s="12"/>
      <c r="E66" s="13"/>
      <c r="G66" s="219"/>
      <c r="H66" s="122"/>
      <c r="I66" s="122"/>
      <c r="J66" s="122"/>
    </row>
    <row r="67" spans="1:10" x14ac:dyDescent="0.2">
      <c r="A67" s="138"/>
      <c r="B67" s="139"/>
      <c r="C67" s="140"/>
      <c r="D67" s="12"/>
      <c r="E67" s="13"/>
      <c r="G67" s="122"/>
      <c r="H67" s="122"/>
      <c r="I67" s="122"/>
      <c r="J67" s="122"/>
    </row>
    <row r="68" spans="1:10" ht="14.25" customHeight="1" x14ac:dyDescent="0.2">
      <c r="A68" s="138"/>
      <c r="B68" s="139"/>
      <c r="C68" s="17"/>
      <c r="D68" s="18"/>
      <c r="E68" s="19"/>
    </row>
    <row r="69" spans="1:10" x14ac:dyDescent="0.2">
      <c r="A69" s="138"/>
      <c r="B69" s="139"/>
      <c r="C69" s="140"/>
      <c r="D69" s="12"/>
      <c r="E69" s="141"/>
    </row>
    <row r="70" spans="1:10" x14ac:dyDescent="0.2">
      <c r="A70" s="138"/>
      <c r="B70" s="139"/>
      <c r="C70" s="140"/>
      <c r="D70" s="12"/>
      <c r="E70" s="141"/>
    </row>
    <row r="71" spans="1:10" x14ac:dyDescent="0.2">
      <c r="A71" s="138"/>
      <c r="B71" s="139"/>
      <c r="C71" s="140"/>
      <c r="D71" s="12"/>
      <c r="E71" s="13"/>
    </row>
    <row r="72" spans="1:10" x14ac:dyDescent="0.2">
      <c r="A72" s="135"/>
      <c r="B72" s="193"/>
      <c r="C72" s="14"/>
      <c r="D72" s="15"/>
      <c r="E72" s="16"/>
    </row>
    <row r="73" spans="1:10" x14ac:dyDescent="0.2">
      <c r="A73" s="184"/>
      <c r="B73" s="185"/>
      <c r="C73" s="140"/>
      <c r="D73" s="12"/>
      <c r="E73" s="13"/>
    </row>
    <row r="74" spans="1:10" x14ac:dyDescent="0.2">
      <c r="A74" s="138"/>
      <c r="B74" s="139"/>
      <c r="C74" s="17"/>
      <c r="D74" s="18"/>
      <c r="E74" s="19"/>
    </row>
    <row r="75" spans="1:10" x14ac:dyDescent="0.2">
      <c r="A75" s="138"/>
      <c r="B75" s="139"/>
      <c r="C75" s="140"/>
      <c r="D75" s="12"/>
      <c r="E75" s="141"/>
    </row>
    <row r="76" spans="1:10" x14ac:dyDescent="0.2">
      <c r="A76" s="138"/>
      <c r="B76" s="139"/>
      <c r="C76" s="140"/>
      <c r="D76" s="12"/>
      <c r="E76" s="141"/>
    </row>
    <row r="77" spans="1:10" x14ac:dyDescent="0.2">
      <c r="A77" s="138"/>
      <c r="B77" s="139"/>
      <c r="C77" s="140"/>
      <c r="D77" s="12"/>
      <c r="E77" s="13"/>
      <c r="F77" s="11" t="s">
        <v>55</v>
      </c>
    </row>
    <row r="78" spans="1:10" x14ac:dyDescent="0.2">
      <c r="A78" s="138"/>
      <c r="B78" s="139"/>
      <c r="C78" s="140"/>
      <c r="D78" s="12"/>
      <c r="E78" s="13"/>
    </row>
    <row r="79" spans="1:10" x14ac:dyDescent="0.2">
      <c r="A79" s="138"/>
      <c r="B79" s="139"/>
      <c r="C79" s="140"/>
      <c r="D79" s="12"/>
      <c r="E79" s="13"/>
    </row>
    <row r="80" spans="1:10" x14ac:dyDescent="0.2">
      <c r="A80" s="138"/>
      <c r="B80" s="139"/>
      <c r="C80" s="140"/>
      <c r="D80" s="12"/>
      <c r="E80" s="13"/>
    </row>
    <row r="81" spans="1:8" x14ac:dyDescent="0.2">
      <c r="A81" s="138"/>
      <c r="B81" s="139"/>
      <c r="C81" s="140"/>
      <c r="D81" s="12"/>
      <c r="E81" s="13"/>
    </row>
    <row r="82" spans="1:8" x14ac:dyDescent="0.2">
      <c r="A82" s="135"/>
      <c r="B82" s="193"/>
      <c r="C82" s="14"/>
      <c r="D82" s="15"/>
      <c r="E82" s="16"/>
    </row>
    <row r="83" spans="1:8" x14ac:dyDescent="0.2">
      <c r="A83" s="184"/>
      <c r="B83" s="185"/>
      <c r="C83" s="140"/>
      <c r="D83" s="12"/>
      <c r="E83" s="13"/>
    </row>
    <row r="84" spans="1:8" x14ac:dyDescent="0.2">
      <c r="A84" s="138"/>
      <c r="B84" s="139"/>
      <c r="C84" s="140"/>
      <c r="D84" s="12"/>
      <c r="E84" s="13"/>
    </row>
    <row r="85" spans="1:8" x14ac:dyDescent="0.2">
      <c r="A85" s="138"/>
      <c r="B85" s="139"/>
      <c r="C85" s="17"/>
      <c r="D85" s="18"/>
      <c r="E85" s="141"/>
    </row>
    <row r="86" spans="1:8" x14ac:dyDescent="0.2">
      <c r="A86" s="138"/>
      <c r="B86" s="139"/>
      <c r="C86" s="140"/>
      <c r="D86" s="12"/>
      <c r="E86" s="13"/>
    </row>
    <row r="87" spans="1:8" x14ac:dyDescent="0.2">
      <c r="A87" s="138"/>
      <c r="B87" s="139"/>
      <c r="C87" s="140"/>
      <c r="D87" s="12"/>
      <c r="E87" s="141"/>
    </row>
    <row r="88" spans="1:8" x14ac:dyDescent="0.2">
      <c r="A88" s="138"/>
      <c r="B88" s="139"/>
      <c r="C88" s="140"/>
      <c r="D88" s="12"/>
      <c r="E88" s="13"/>
    </row>
    <row r="89" spans="1:8" x14ac:dyDescent="0.2">
      <c r="A89" s="138"/>
      <c r="B89" s="139"/>
      <c r="C89" s="140"/>
      <c r="D89" s="12"/>
      <c r="E89" s="13"/>
    </row>
    <row r="90" spans="1:8" x14ac:dyDescent="0.2">
      <c r="A90" s="138"/>
      <c r="B90" s="139"/>
      <c r="C90" s="140"/>
      <c r="D90" s="12"/>
      <c r="E90" s="13"/>
    </row>
    <row r="91" spans="1:8" x14ac:dyDescent="0.2">
      <c r="A91" s="138"/>
      <c r="B91" s="139"/>
      <c r="C91" s="140"/>
      <c r="D91" s="12"/>
      <c r="E91" s="13"/>
    </row>
    <row r="92" spans="1:8" x14ac:dyDescent="0.2">
      <c r="A92" s="135"/>
      <c r="B92" s="193"/>
      <c r="C92" s="14"/>
      <c r="D92" s="15"/>
      <c r="E92" s="16"/>
    </row>
    <row r="93" spans="1:8" x14ac:dyDescent="0.2">
      <c r="A93" s="184"/>
      <c r="B93" s="185"/>
      <c r="C93" s="140"/>
      <c r="D93" s="12"/>
      <c r="E93" s="13"/>
    </row>
    <row r="94" spans="1:8" x14ac:dyDescent="0.2">
      <c r="A94" s="184"/>
      <c r="B94" s="185"/>
      <c r="C94" s="140"/>
      <c r="D94" s="12"/>
      <c r="E94" s="13"/>
    </row>
    <row r="95" spans="1:8" x14ac:dyDescent="0.2">
      <c r="A95" s="135"/>
      <c r="B95" s="193"/>
      <c r="C95" s="14"/>
      <c r="D95" s="15"/>
      <c r="E95" s="16"/>
    </row>
    <row r="96" spans="1:8" x14ac:dyDescent="0.2">
      <c r="A96" s="184"/>
      <c r="B96" s="185"/>
      <c r="C96" s="140"/>
      <c r="D96" s="12"/>
      <c r="E96" s="13"/>
      <c r="H96" s="20"/>
    </row>
    <row r="97" spans="1:8" x14ac:dyDescent="0.2">
      <c r="A97" s="184"/>
      <c r="B97" s="185"/>
      <c r="C97" s="140"/>
      <c r="D97" s="12"/>
      <c r="E97" s="13"/>
    </row>
    <row r="98" spans="1:8" x14ac:dyDescent="0.2">
      <c r="A98" s="138"/>
      <c r="B98" s="139"/>
      <c r="C98" s="140"/>
      <c r="D98" s="12"/>
      <c r="E98" s="13"/>
    </row>
    <row r="99" spans="1:8" x14ac:dyDescent="0.2">
      <c r="A99" s="138"/>
      <c r="B99" s="139"/>
      <c r="C99" s="140"/>
      <c r="D99" s="12"/>
      <c r="E99" s="13"/>
    </row>
    <row r="100" spans="1:8" x14ac:dyDescent="0.2">
      <c r="A100" s="138"/>
      <c r="B100" s="139"/>
      <c r="C100" s="140"/>
      <c r="D100" s="12"/>
      <c r="E100" s="13"/>
    </row>
    <row r="101" spans="1:8" x14ac:dyDescent="0.2">
      <c r="A101" s="138"/>
      <c r="B101" s="139"/>
      <c r="C101" s="140"/>
      <c r="D101" s="12"/>
      <c r="E101" s="13"/>
    </row>
    <row r="102" spans="1:8" x14ac:dyDescent="0.2">
      <c r="A102" s="135"/>
      <c r="B102" s="193"/>
      <c r="C102" s="14"/>
      <c r="D102" s="15"/>
      <c r="E102" s="16"/>
      <c r="G102" s="20"/>
    </row>
    <row r="103" spans="1:8" x14ac:dyDescent="0.2">
      <c r="A103" s="184"/>
      <c r="B103" s="185"/>
      <c r="C103" s="140"/>
      <c r="D103" s="12"/>
      <c r="E103" s="13"/>
    </row>
    <row r="104" spans="1:8" x14ac:dyDescent="0.2">
      <c r="A104" s="184"/>
      <c r="B104" s="185"/>
      <c r="C104" s="140"/>
      <c r="D104" s="12"/>
      <c r="E104" s="13"/>
    </row>
    <row r="105" spans="1:8" x14ac:dyDescent="0.2">
      <c r="A105" s="138"/>
      <c r="B105" s="139"/>
      <c r="C105" s="140"/>
      <c r="D105" s="12"/>
      <c r="E105" s="13"/>
    </row>
    <row r="106" spans="1:8" x14ac:dyDescent="0.2">
      <c r="A106" s="138"/>
      <c r="B106" s="139"/>
      <c r="C106" s="140"/>
      <c r="D106" s="12"/>
      <c r="E106" s="13"/>
    </row>
    <row r="107" spans="1:8" x14ac:dyDescent="0.2">
      <c r="A107" s="138"/>
      <c r="B107" s="139"/>
      <c r="C107" s="140"/>
      <c r="D107" s="12"/>
      <c r="E107" s="13"/>
    </row>
    <row r="108" spans="1:8" x14ac:dyDescent="0.2">
      <c r="A108" s="138"/>
      <c r="B108" s="139"/>
      <c r="C108" s="140"/>
      <c r="D108" s="12"/>
      <c r="E108" s="13"/>
      <c r="H108" s="11" t="s">
        <v>17</v>
      </c>
    </row>
    <row r="109" spans="1:8" x14ac:dyDescent="0.2">
      <c r="A109" s="138"/>
      <c r="B109" s="139"/>
      <c r="C109" s="140"/>
      <c r="D109" s="12"/>
      <c r="E109" s="13"/>
    </row>
    <row r="110" spans="1:8" x14ac:dyDescent="0.2">
      <c r="A110" s="138"/>
      <c r="B110" s="139"/>
      <c r="C110" s="140"/>
      <c r="D110" s="12"/>
      <c r="E110" s="13"/>
    </row>
    <row r="111" spans="1:8" ht="15" thickBot="1" x14ac:dyDescent="0.25">
      <c r="A111" s="217"/>
      <c r="B111" s="218"/>
      <c r="C111" s="137"/>
      <c r="D111" s="125"/>
      <c r="E111" s="186"/>
    </row>
    <row r="112" spans="1:8" x14ac:dyDescent="0.2">
      <c r="A112" s="135"/>
      <c r="B112" s="193"/>
      <c r="C112" s="14"/>
      <c r="D112" s="15"/>
      <c r="E112" s="16"/>
    </row>
    <row r="113" spans="1:13" x14ac:dyDescent="0.2">
      <c r="A113" s="184"/>
      <c r="B113" s="185"/>
      <c r="C113" s="140"/>
      <c r="D113" s="12"/>
      <c r="E113" s="13"/>
    </row>
    <row r="114" spans="1:13" x14ac:dyDescent="0.2">
      <c r="A114" s="184"/>
      <c r="B114" s="185"/>
      <c r="C114" s="140"/>
      <c r="D114" s="12"/>
      <c r="E114" s="13"/>
    </row>
    <row r="115" spans="1:13" x14ac:dyDescent="0.2">
      <c r="A115" s="138"/>
      <c r="B115" s="139"/>
      <c r="C115" s="140"/>
      <c r="D115" s="12"/>
      <c r="E115" s="13"/>
    </row>
    <row r="116" spans="1:13" x14ac:dyDescent="0.2">
      <c r="A116" s="138"/>
      <c r="B116" s="139"/>
      <c r="C116" s="140"/>
      <c r="D116" s="12"/>
      <c r="E116" s="13"/>
    </row>
    <row r="117" spans="1:13" x14ac:dyDescent="0.2">
      <c r="A117" s="138"/>
      <c r="B117" s="139"/>
      <c r="C117" s="140"/>
      <c r="D117" s="12"/>
      <c r="E117" s="13"/>
    </row>
    <row r="118" spans="1:13" x14ac:dyDescent="0.2">
      <c r="A118" s="138"/>
      <c r="B118" s="139"/>
      <c r="C118" s="140"/>
      <c r="D118" s="12"/>
      <c r="E118" s="13"/>
    </row>
    <row r="119" spans="1:13" x14ac:dyDescent="0.2">
      <c r="A119" s="138"/>
      <c r="B119" s="139"/>
      <c r="C119" s="140"/>
      <c r="D119" s="12"/>
      <c r="E119" s="13"/>
    </row>
    <row r="120" spans="1:13" x14ac:dyDescent="0.2">
      <c r="A120" s="138"/>
      <c r="B120" s="139"/>
      <c r="C120" s="140"/>
      <c r="D120" s="12"/>
      <c r="E120" s="13"/>
    </row>
    <row r="121" spans="1:13" x14ac:dyDescent="0.2">
      <c r="A121" s="187"/>
      <c r="B121" s="188"/>
      <c r="C121" s="140"/>
      <c r="D121" s="12"/>
      <c r="E121" s="13"/>
    </row>
    <row r="122" spans="1:13" x14ac:dyDescent="0.2">
      <c r="A122" s="187"/>
      <c r="B122" s="188"/>
      <c r="C122" s="140"/>
      <c r="D122" s="12"/>
      <c r="E122" s="13"/>
    </row>
    <row r="123" spans="1:13" x14ac:dyDescent="0.2">
      <c r="A123" s="138"/>
      <c r="B123" s="139"/>
      <c r="C123" s="140"/>
      <c r="D123" s="12"/>
      <c r="E123" s="13"/>
      <c r="G123" s="122"/>
      <c r="H123" s="122"/>
      <c r="I123" s="122"/>
      <c r="J123" s="122"/>
      <c r="K123" s="122"/>
      <c r="L123" s="122"/>
      <c r="M123" s="122"/>
    </row>
    <row r="124" spans="1:13" x14ac:dyDescent="0.2">
      <c r="A124" s="135"/>
      <c r="B124" s="193"/>
      <c r="C124" s="14"/>
      <c r="D124" s="15"/>
      <c r="E124" s="16"/>
      <c r="G124" s="122"/>
      <c r="H124" s="122"/>
      <c r="I124" s="122"/>
      <c r="J124" s="122"/>
      <c r="K124" s="122"/>
      <c r="L124" s="122"/>
      <c r="M124" s="122"/>
    </row>
    <row r="125" spans="1:13" x14ac:dyDescent="0.2">
      <c r="A125" s="184"/>
      <c r="B125" s="185"/>
      <c r="C125" s="140"/>
      <c r="D125" s="12"/>
      <c r="E125" s="13"/>
      <c r="G125" s="71"/>
      <c r="H125" s="70"/>
      <c r="I125" s="122"/>
      <c r="J125" s="71"/>
      <c r="K125" s="70"/>
      <c r="L125" s="122"/>
      <c r="M125" s="122"/>
    </row>
    <row r="126" spans="1:13" x14ac:dyDescent="0.2">
      <c r="A126" s="138"/>
      <c r="B126" s="139"/>
      <c r="C126" s="140"/>
      <c r="D126" s="12"/>
      <c r="E126" s="13"/>
      <c r="G126" s="219"/>
      <c r="H126" s="122"/>
      <c r="I126" s="220"/>
      <c r="J126" s="219"/>
      <c r="K126" s="122"/>
      <c r="L126" s="220"/>
      <c r="M126" s="122"/>
    </row>
    <row r="127" spans="1:13" x14ac:dyDescent="0.2">
      <c r="A127" s="138"/>
      <c r="B127" s="139"/>
      <c r="C127" s="140"/>
      <c r="D127" s="12"/>
      <c r="E127" s="13"/>
      <c r="G127" s="219"/>
      <c r="H127" s="122"/>
      <c r="I127" s="220"/>
      <c r="J127" s="219"/>
      <c r="K127" s="122"/>
      <c r="L127" s="220"/>
      <c r="M127" s="122"/>
    </row>
    <row r="128" spans="1:13" x14ac:dyDescent="0.2">
      <c r="A128" s="138"/>
      <c r="B128" s="139"/>
      <c r="C128" s="140"/>
      <c r="D128" s="12"/>
      <c r="E128" s="13"/>
      <c r="G128" s="219"/>
      <c r="H128" s="122"/>
      <c r="I128" s="122"/>
      <c r="J128" s="219"/>
      <c r="K128" s="122"/>
      <c r="L128" s="122"/>
      <c r="M128" s="122"/>
    </row>
    <row r="129" spans="1:13" x14ac:dyDescent="0.2">
      <c r="A129" s="135"/>
      <c r="B129" s="193"/>
      <c r="C129" s="14"/>
      <c r="D129" s="15"/>
      <c r="E129" s="16"/>
      <c r="G129" s="219"/>
      <c r="H129" s="122"/>
      <c r="I129" s="122"/>
      <c r="J129" s="219"/>
      <c r="K129" s="122"/>
      <c r="L129" s="122"/>
      <c r="M129" s="122"/>
    </row>
    <row r="130" spans="1:13" ht="15" thickBot="1" x14ac:dyDescent="0.25">
      <c r="A130" s="221"/>
      <c r="B130" s="222"/>
      <c r="C130" s="137"/>
      <c r="D130" s="125"/>
      <c r="E130" s="186"/>
      <c r="G130" s="219"/>
      <c r="H130" s="122"/>
      <c r="I130" s="122"/>
      <c r="J130" s="219"/>
      <c r="K130" s="122"/>
      <c r="L130" s="122"/>
      <c r="M130" s="122"/>
    </row>
    <row r="131" spans="1:13" x14ac:dyDescent="0.2">
      <c r="A131" s="11"/>
      <c r="B131" s="11"/>
      <c r="C131" s="11"/>
    </row>
    <row r="132" spans="1:13" x14ac:dyDescent="0.2">
      <c r="A132" s="11"/>
      <c r="B132" s="11"/>
      <c r="C132" s="11"/>
    </row>
    <row r="133" spans="1:13" x14ac:dyDescent="0.2">
      <c r="A133" s="11"/>
      <c r="B133" s="11"/>
      <c r="C133" s="11"/>
    </row>
    <row r="136" spans="1:13" x14ac:dyDescent="0.2">
      <c r="G136" s="219"/>
      <c r="H136" s="122"/>
      <c r="I136" s="122"/>
      <c r="J136" s="122"/>
      <c r="K136" s="122"/>
    </row>
    <row r="137" spans="1:13" x14ac:dyDescent="0.2">
      <c r="G137" s="219"/>
      <c r="H137" s="122"/>
      <c r="I137" s="122"/>
      <c r="J137" s="122"/>
      <c r="K137" s="122"/>
    </row>
    <row r="138" spans="1:13" x14ac:dyDescent="0.2">
      <c r="G138" s="219"/>
      <c r="H138" s="122"/>
      <c r="I138" s="122"/>
      <c r="J138" s="122"/>
      <c r="K138" s="122"/>
    </row>
    <row r="139" spans="1:13" x14ac:dyDescent="0.2">
      <c r="G139" s="219"/>
      <c r="H139" s="122"/>
      <c r="I139" s="122"/>
      <c r="J139" s="122"/>
      <c r="K139" s="122"/>
    </row>
    <row r="140" spans="1:13" x14ac:dyDescent="0.2">
      <c r="G140" s="219"/>
      <c r="H140" s="122"/>
      <c r="I140" s="122"/>
      <c r="J140" s="122"/>
      <c r="K140" s="122"/>
    </row>
    <row r="141" spans="1:13" x14ac:dyDescent="0.2">
      <c r="G141" s="219"/>
      <c r="H141" s="122"/>
      <c r="I141" s="122"/>
      <c r="J141" s="122"/>
      <c r="K141" s="122"/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65"/>
  <sheetViews>
    <sheetView tabSelected="1" zoomScaleNormal="100" workbookViewId="0">
      <selection activeCell="N44" sqref="N44"/>
    </sheetView>
  </sheetViews>
  <sheetFormatPr defaultRowHeight="14.25" x14ac:dyDescent="0.2"/>
  <cols>
    <col min="1" max="1" width="22.42578125" style="1" bestFit="1" customWidth="1"/>
    <col min="2" max="2" width="14.140625" style="1" bestFit="1" customWidth="1"/>
    <col min="3" max="3" width="10.85546875" style="1" bestFit="1" customWidth="1"/>
    <col min="4" max="4" width="8.5703125" style="2" bestFit="1" customWidth="1"/>
    <col min="5" max="5" width="11.140625" style="1" bestFit="1" customWidth="1"/>
    <col min="6" max="6" width="10.85546875" style="2" bestFit="1" customWidth="1"/>
    <col min="7" max="7" width="6.7109375" style="1" bestFit="1" customWidth="1"/>
    <col min="8" max="8" width="10.85546875" style="2" bestFit="1" customWidth="1"/>
    <col min="9" max="9" width="6.7109375" style="1" bestFit="1" customWidth="1"/>
    <col min="10" max="10" width="10.85546875" style="2" bestFit="1" customWidth="1"/>
    <col min="11" max="11" width="6.7109375" style="1" bestFit="1" customWidth="1"/>
    <col min="12" max="12" width="11.42578125" style="2" bestFit="1" customWidth="1"/>
    <col min="13" max="13" width="15" style="2" bestFit="1" customWidth="1"/>
    <col min="14" max="14" width="7.85546875" style="1" bestFit="1" customWidth="1"/>
    <col min="15" max="15" width="4.42578125" style="1" bestFit="1" customWidth="1"/>
    <col min="16" max="16" width="5.7109375" style="1" bestFit="1" customWidth="1"/>
    <col min="17" max="16384" width="9.140625" style="1"/>
  </cols>
  <sheetData>
    <row r="1" spans="1:13" ht="26.25" thickBot="1" x14ac:dyDescent="0.4">
      <c r="A1" s="331" t="s">
        <v>42</v>
      </c>
      <c r="B1" s="332"/>
      <c r="C1" s="333"/>
      <c r="D1" s="238"/>
      <c r="E1" s="337" t="s">
        <v>45</v>
      </c>
      <c r="F1" s="338"/>
      <c r="G1" s="338"/>
      <c r="H1" s="338"/>
      <c r="I1" s="338"/>
      <c r="J1" s="338"/>
      <c r="K1" s="338"/>
      <c r="L1" s="338"/>
      <c r="M1" s="249"/>
    </row>
    <row r="2" spans="1:13" ht="26.25" thickBot="1" x14ac:dyDescent="0.25">
      <c r="A2" s="334"/>
      <c r="B2" s="335"/>
      <c r="C2" s="336"/>
      <c r="D2" s="173"/>
      <c r="E2" s="339" t="s">
        <v>46</v>
      </c>
      <c r="F2" s="340"/>
      <c r="G2" s="340" t="s">
        <v>47</v>
      </c>
      <c r="H2" s="340"/>
      <c r="I2" s="340" t="s">
        <v>48</v>
      </c>
      <c r="J2" s="340"/>
      <c r="K2" s="340" t="s">
        <v>49</v>
      </c>
      <c r="L2" s="341"/>
      <c r="M2" s="250"/>
    </row>
    <row r="3" spans="1:13" ht="15.75" thickBot="1" x14ac:dyDescent="0.25">
      <c r="A3" s="5" t="s">
        <v>14</v>
      </c>
      <c r="B3" s="6" t="s">
        <v>15</v>
      </c>
      <c r="C3" s="7" t="s">
        <v>16</v>
      </c>
      <c r="D3" s="174" t="s">
        <v>42</v>
      </c>
      <c r="E3" s="8" t="s">
        <v>31</v>
      </c>
      <c r="F3" s="243" t="s">
        <v>51</v>
      </c>
      <c r="G3" s="9" t="s">
        <v>31</v>
      </c>
      <c r="H3" s="243" t="s">
        <v>51</v>
      </c>
      <c r="I3" s="9" t="s">
        <v>31</v>
      </c>
      <c r="J3" s="243" t="s">
        <v>51</v>
      </c>
      <c r="K3" s="9" t="s">
        <v>31</v>
      </c>
      <c r="L3" s="246" t="s">
        <v>51</v>
      </c>
      <c r="M3" s="251" t="s">
        <v>68</v>
      </c>
    </row>
    <row r="4" spans="1:13" s="166" customFormat="1" ht="15" thickTop="1" x14ac:dyDescent="0.2">
      <c r="A4" s="167"/>
      <c r="B4" s="234" t="s">
        <v>42</v>
      </c>
      <c r="C4" s="233" t="s">
        <v>16</v>
      </c>
      <c r="D4" s="235"/>
      <c r="E4" s="242"/>
      <c r="F4" s="263"/>
      <c r="G4" s="268"/>
      <c r="H4" s="244"/>
      <c r="I4" s="268"/>
      <c r="J4" s="244"/>
      <c r="K4" s="268"/>
      <c r="L4" s="244"/>
      <c r="M4" s="223">
        <f t="shared" ref="M4:M44" si="0">SUM(D4,-F4,-H4,-J4,-L4)</f>
        <v>0</v>
      </c>
    </row>
    <row r="5" spans="1:13" s="166" customFormat="1" x14ac:dyDescent="0.2">
      <c r="A5" s="213"/>
      <c r="B5" s="228" t="s">
        <v>42</v>
      </c>
      <c r="C5" s="229" t="s">
        <v>16</v>
      </c>
      <c r="D5" s="236"/>
      <c r="E5" s="259"/>
      <c r="F5" s="264"/>
      <c r="G5" s="269"/>
      <c r="H5" s="267"/>
      <c r="I5" s="269"/>
      <c r="J5" s="267"/>
      <c r="K5" s="269"/>
      <c r="L5" s="267"/>
      <c r="M5" s="225">
        <f t="shared" si="0"/>
        <v>0</v>
      </c>
    </row>
    <row r="6" spans="1:13" x14ac:dyDescent="0.2">
      <c r="A6" s="171"/>
      <c r="B6" s="228" t="s">
        <v>42</v>
      </c>
      <c r="C6" s="229" t="s">
        <v>43</v>
      </c>
      <c r="D6" s="236"/>
      <c r="E6" s="169"/>
      <c r="F6" s="265"/>
      <c r="G6" s="170"/>
      <c r="H6" s="224"/>
      <c r="I6" s="170"/>
      <c r="J6" s="224"/>
      <c r="K6" s="170"/>
      <c r="L6" s="224"/>
      <c r="M6" s="225">
        <f t="shared" si="0"/>
        <v>0</v>
      </c>
    </row>
    <row r="7" spans="1:13" x14ac:dyDescent="0.2">
      <c r="A7" s="171"/>
      <c r="B7" s="228" t="s">
        <v>42</v>
      </c>
      <c r="C7" s="229" t="s">
        <v>16</v>
      </c>
      <c r="D7" s="236"/>
      <c r="E7" s="169"/>
      <c r="F7" s="265"/>
      <c r="G7" s="170"/>
      <c r="H7" s="224"/>
      <c r="I7" s="170"/>
      <c r="J7" s="224"/>
      <c r="K7" s="170"/>
      <c r="L7" s="224"/>
      <c r="M7" s="225">
        <f t="shared" si="0"/>
        <v>0</v>
      </c>
    </row>
    <row r="8" spans="1:13" s="11" customFormat="1" x14ac:dyDescent="0.2">
      <c r="A8" s="171"/>
      <c r="B8" s="228" t="s">
        <v>42</v>
      </c>
      <c r="C8" s="229" t="s">
        <v>16</v>
      </c>
      <c r="D8" s="236"/>
      <c r="E8" s="169"/>
      <c r="F8" s="265"/>
      <c r="G8" s="170"/>
      <c r="H8" s="224"/>
      <c r="I8" s="170"/>
      <c r="J8" s="224"/>
      <c r="K8" s="170"/>
      <c r="L8" s="224"/>
      <c r="M8" s="260">
        <f t="shared" si="0"/>
        <v>0</v>
      </c>
    </row>
    <row r="9" spans="1:13" x14ac:dyDescent="0.2">
      <c r="A9" s="171"/>
      <c r="B9" s="228" t="s">
        <v>42</v>
      </c>
      <c r="C9" s="229" t="s">
        <v>16</v>
      </c>
      <c r="D9" s="236"/>
      <c r="E9" s="169"/>
      <c r="F9" s="265"/>
      <c r="G9" s="170"/>
      <c r="H9" s="224"/>
      <c r="I9" s="170"/>
      <c r="J9" s="224"/>
      <c r="K9" s="170"/>
      <c r="L9" s="224"/>
      <c r="M9" s="225">
        <f t="shared" si="0"/>
        <v>0</v>
      </c>
    </row>
    <row r="10" spans="1:13" x14ac:dyDescent="0.2">
      <c r="A10" s="171"/>
      <c r="B10" s="228" t="s">
        <v>42</v>
      </c>
      <c r="C10" s="229" t="s">
        <v>16</v>
      </c>
      <c r="D10" s="236"/>
      <c r="E10" s="169"/>
      <c r="F10" s="265"/>
      <c r="G10" s="170"/>
      <c r="H10" s="224"/>
      <c r="I10" s="170"/>
      <c r="J10" s="224"/>
      <c r="K10" s="170"/>
      <c r="L10" s="224"/>
      <c r="M10" s="225">
        <f t="shared" si="0"/>
        <v>0</v>
      </c>
    </row>
    <row r="11" spans="1:13" x14ac:dyDescent="0.2">
      <c r="A11" s="171"/>
      <c r="B11" s="228" t="s">
        <v>78</v>
      </c>
      <c r="C11" s="229" t="s">
        <v>16</v>
      </c>
      <c r="D11" s="236"/>
      <c r="E11" s="169"/>
      <c r="F11" s="265"/>
      <c r="G11" s="170"/>
      <c r="H11" s="224"/>
      <c r="I11" s="170"/>
      <c r="J11" s="224"/>
      <c r="K11" s="170"/>
      <c r="L11" s="224"/>
      <c r="M11" s="225">
        <f t="shared" si="0"/>
        <v>0</v>
      </c>
    </row>
    <row r="12" spans="1:13" x14ac:dyDescent="0.2">
      <c r="A12" s="171"/>
      <c r="B12" s="228" t="s">
        <v>42</v>
      </c>
      <c r="C12" s="229" t="s">
        <v>16</v>
      </c>
      <c r="D12" s="236"/>
      <c r="E12" s="169"/>
      <c r="F12" s="265"/>
      <c r="G12" s="170"/>
      <c r="H12" s="224"/>
      <c r="I12" s="170"/>
      <c r="J12" s="224"/>
      <c r="K12" s="170"/>
      <c r="L12" s="224"/>
      <c r="M12" s="225">
        <f t="shared" si="0"/>
        <v>0</v>
      </c>
    </row>
    <row r="13" spans="1:13" x14ac:dyDescent="0.2">
      <c r="A13" s="171"/>
      <c r="B13" s="228" t="s">
        <v>42</v>
      </c>
      <c r="C13" s="229" t="s">
        <v>16</v>
      </c>
      <c r="D13" s="236"/>
      <c r="E13" s="169"/>
      <c r="F13" s="265"/>
      <c r="G13" s="170"/>
      <c r="H13" s="224"/>
      <c r="I13" s="170"/>
      <c r="J13" s="224"/>
      <c r="K13" s="170"/>
      <c r="L13" s="224"/>
      <c r="M13" s="225">
        <f t="shared" si="0"/>
        <v>0</v>
      </c>
    </row>
    <row r="14" spans="1:13" x14ac:dyDescent="0.2">
      <c r="A14" s="171"/>
      <c r="B14" s="228" t="s">
        <v>42</v>
      </c>
      <c r="C14" s="229" t="s">
        <v>16</v>
      </c>
      <c r="D14" s="236"/>
      <c r="E14" s="169"/>
      <c r="F14" s="265"/>
      <c r="G14" s="170"/>
      <c r="H14" s="224"/>
      <c r="I14" s="170"/>
      <c r="J14" s="224"/>
      <c r="K14" s="170"/>
      <c r="L14" s="224"/>
      <c r="M14" s="225">
        <f t="shared" si="0"/>
        <v>0</v>
      </c>
    </row>
    <row r="15" spans="1:13" x14ac:dyDescent="0.2">
      <c r="A15" s="171"/>
      <c r="B15" s="228" t="s">
        <v>42</v>
      </c>
      <c r="C15" s="229" t="s">
        <v>16</v>
      </c>
      <c r="D15" s="236"/>
      <c r="E15" s="169"/>
      <c r="F15" s="265"/>
      <c r="G15" s="170"/>
      <c r="H15" s="224"/>
      <c r="I15" s="170"/>
      <c r="J15" s="224"/>
      <c r="K15" s="170"/>
      <c r="L15" s="224"/>
      <c r="M15" s="225">
        <f t="shared" si="0"/>
        <v>0</v>
      </c>
    </row>
    <row r="16" spans="1:13" x14ac:dyDescent="0.2">
      <c r="A16" s="171"/>
      <c r="B16" s="228" t="s">
        <v>42</v>
      </c>
      <c r="C16" s="229" t="s">
        <v>16</v>
      </c>
      <c r="D16" s="236"/>
      <c r="E16" s="169"/>
      <c r="F16" s="265"/>
      <c r="G16" s="170"/>
      <c r="H16" s="224"/>
      <c r="I16" s="170"/>
      <c r="J16" s="224"/>
      <c r="K16" s="170"/>
      <c r="L16" s="224"/>
      <c r="M16" s="225">
        <f t="shared" si="0"/>
        <v>0</v>
      </c>
    </row>
    <row r="17" spans="1:13" x14ac:dyDescent="0.2">
      <c r="A17" s="171"/>
      <c r="B17" s="228" t="s">
        <v>42</v>
      </c>
      <c r="C17" s="229" t="s">
        <v>16</v>
      </c>
      <c r="D17" s="236"/>
      <c r="E17" s="169"/>
      <c r="F17" s="265"/>
      <c r="G17" s="170"/>
      <c r="H17" s="224"/>
      <c r="I17" s="170"/>
      <c r="J17" s="224"/>
      <c r="K17" s="170"/>
      <c r="L17" s="224"/>
      <c r="M17" s="225">
        <f t="shared" si="0"/>
        <v>0</v>
      </c>
    </row>
    <row r="18" spans="1:13" x14ac:dyDescent="0.2">
      <c r="A18" s="171"/>
      <c r="B18" s="228" t="s">
        <v>42</v>
      </c>
      <c r="C18" s="229" t="s">
        <v>16</v>
      </c>
      <c r="D18" s="236"/>
      <c r="E18" s="169"/>
      <c r="F18" s="265"/>
      <c r="G18" s="170"/>
      <c r="H18" s="224"/>
      <c r="I18" s="170"/>
      <c r="J18" s="224"/>
      <c r="K18" s="170"/>
      <c r="L18" s="224"/>
      <c r="M18" s="225">
        <f t="shared" si="0"/>
        <v>0</v>
      </c>
    </row>
    <row r="19" spans="1:13" x14ac:dyDescent="0.2">
      <c r="A19" s="171"/>
      <c r="B19" s="228" t="s">
        <v>42</v>
      </c>
      <c r="C19" s="229" t="s">
        <v>16</v>
      </c>
      <c r="D19" s="236"/>
      <c r="E19" s="169"/>
      <c r="F19" s="265"/>
      <c r="G19" s="170"/>
      <c r="H19" s="224"/>
      <c r="I19" s="170"/>
      <c r="J19" s="224"/>
      <c r="K19" s="170"/>
      <c r="L19" s="224"/>
      <c r="M19" s="225">
        <f t="shared" si="0"/>
        <v>0</v>
      </c>
    </row>
    <row r="20" spans="1:13" x14ac:dyDescent="0.2">
      <c r="A20" s="171"/>
      <c r="B20" s="228" t="s">
        <v>78</v>
      </c>
      <c r="C20" s="229" t="s">
        <v>16</v>
      </c>
      <c r="D20" s="236"/>
      <c r="E20" s="169"/>
      <c r="F20" s="265"/>
      <c r="G20" s="170"/>
      <c r="H20" s="224"/>
      <c r="I20" s="170"/>
      <c r="J20" s="224"/>
      <c r="K20" s="170"/>
      <c r="L20" s="224"/>
      <c r="M20" s="225">
        <f t="shared" si="0"/>
        <v>0</v>
      </c>
    </row>
    <row r="21" spans="1:13" x14ac:dyDescent="0.2">
      <c r="A21" s="171"/>
      <c r="B21" s="228" t="s">
        <v>78</v>
      </c>
      <c r="C21" s="229" t="s">
        <v>16</v>
      </c>
      <c r="D21" s="236"/>
      <c r="E21" s="169"/>
      <c r="F21" s="265"/>
      <c r="G21" s="170"/>
      <c r="H21" s="224"/>
      <c r="I21" s="170"/>
      <c r="J21" s="224"/>
      <c r="K21" s="170"/>
      <c r="L21" s="224"/>
      <c r="M21" s="225">
        <f t="shared" si="0"/>
        <v>0</v>
      </c>
    </row>
    <row r="22" spans="1:13" x14ac:dyDescent="0.2">
      <c r="A22" s="168"/>
      <c r="B22" s="228" t="s">
        <v>78</v>
      </c>
      <c r="C22" s="229" t="s">
        <v>16</v>
      </c>
      <c r="D22" s="236"/>
      <c r="E22" s="169"/>
      <c r="F22" s="265"/>
      <c r="G22" s="170"/>
      <c r="H22" s="224"/>
      <c r="I22" s="170"/>
      <c r="J22" s="224"/>
      <c r="K22" s="170"/>
      <c r="L22" s="224"/>
      <c r="M22" s="225">
        <f t="shared" si="0"/>
        <v>0</v>
      </c>
    </row>
    <row r="23" spans="1:13" x14ac:dyDescent="0.2">
      <c r="A23" s="168"/>
      <c r="B23" s="228" t="s">
        <v>42</v>
      </c>
      <c r="C23" s="229" t="s">
        <v>16</v>
      </c>
      <c r="D23" s="236"/>
      <c r="E23" s="169"/>
      <c r="F23" s="265"/>
      <c r="G23" s="170"/>
      <c r="H23" s="224"/>
      <c r="I23" s="170"/>
      <c r="J23" s="224"/>
      <c r="K23" s="170"/>
      <c r="L23" s="224"/>
      <c r="M23" s="225">
        <f t="shared" si="0"/>
        <v>0</v>
      </c>
    </row>
    <row r="24" spans="1:13" x14ac:dyDescent="0.2">
      <c r="A24" s="168"/>
      <c r="B24" s="228" t="s">
        <v>42</v>
      </c>
      <c r="C24" s="229" t="s">
        <v>43</v>
      </c>
      <c r="D24" s="236"/>
      <c r="E24" s="169"/>
      <c r="F24" s="265"/>
      <c r="G24" s="170"/>
      <c r="H24" s="224"/>
      <c r="I24" s="170"/>
      <c r="J24" s="224"/>
      <c r="K24" s="170"/>
      <c r="L24" s="224"/>
      <c r="M24" s="225">
        <f t="shared" si="0"/>
        <v>0</v>
      </c>
    </row>
    <row r="25" spans="1:13" x14ac:dyDescent="0.2">
      <c r="A25" s="171"/>
      <c r="B25" s="228" t="s">
        <v>42</v>
      </c>
      <c r="C25" s="229" t="s">
        <v>16</v>
      </c>
      <c r="D25" s="236"/>
      <c r="E25" s="169"/>
      <c r="F25" s="265"/>
      <c r="G25" s="170"/>
      <c r="H25" s="224"/>
      <c r="I25" s="170"/>
      <c r="J25" s="224"/>
      <c r="K25" s="170"/>
      <c r="L25" s="224"/>
      <c r="M25" s="225">
        <f t="shared" si="0"/>
        <v>0</v>
      </c>
    </row>
    <row r="26" spans="1:13" x14ac:dyDescent="0.2">
      <c r="A26" s="171"/>
      <c r="B26" s="228" t="s">
        <v>42</v>
      </c>
      <c r="C26" s="229" t="s">
        <v>16</v>
      </c>
      <c r="D26" s="236"/>
      <c r="E26" s="169"/>
      <c r="F26" s="265"/>
      <c r="G26" s="170"/>
      <c r="H26" s="224"/>
      <c r="I26" s="170"/>
      <c r="J26" s="224"/>
      <c r="K26" s="170"/>
      <c r="L26" s="224"/>
      <c r="M26" s="225">
        <f t="shared" si="0"/>
        <v>0</v>
      </c>
    </row>
    <row r="27" spans="1:13" x14ac:dyDescent="0.2">
      <c r="A27" s="171"/>
      <c r="B27" s="228" t="s">
        <v>42</v>
      </c>
      <c r="C27" s="229" t="s">
        <v>16</v>
      </c>
      <c r="D27" s="236"/>
      <c r="E27" s="169"/>
      <c r="F27" s="265"/>
      <c r="G27" s="170"/>
      <c r="H27" s="224"/>
      <c r="I27" s="170"/>
      <c r="J27" s="224"/>
      <c r="K27" s="170"/>
      <c r="L27" s="224"/>
      <c r="M27" s="225">
        <f t="shared" si="0"/>
        <v>0</v>
      </c>
    </row>
    <row r="28" spans="1:13" x14ac:dyDescent="0.2">
      <c r="A28" s="171"/>
      <c r="B28" s="228" t="s">
        <v>42</v>
      </c>
      <c r="C28" s="229" t="s">
        <v>16</v>
      </c>
      <c r="D28" s="236"/>
      <c r="E28" s="169"/>
      <c r="F28" s="265"/>
      <c r="G28" s="170"/>
      <c r="H28" s="224"/>
      <c r="I28" s="170"/>
      <c r="J28" s="224"/>
      <c r="K28" s="170"/>
      <c r="L28" s="224"/>
      <c r="M28" s="225">
        <f t="shared" si="0"/>
        <v>0</v>
      </c>
    </row>
    <row r="29" spans="1:13" x14ac:dyDescent="0.2">
      <c r="A29" s="171"/>
      <c r="B29" s="228" t="s">
        <v>42</v>
      </c>
      <c r="C29" s="229" t="s">
        <v>16</v>
      </c>
      <c r="D29" s="236"/>
      <c r="E29" s="169"/>
      <c r="F29" s="265"/>
      <c r="G29" s="170"/>
      <c r="H29" s="224"/>
      <c r="I29" s="170"/>
      <c r="J29" s="224"/>
      <c r="K29" s="170"/>
      <c r="L29" s="224"/>
      <c r="M29" s="225">
        <f t="shared" si="0"/>
        <v>0</v>
      </c>
    </row>
    <row r="30" spans="1:13" x14ac:dyDescent="0.2">
      <c r="A30" s="171"/>
      <c r="B30" s="228" t="s">
        <v>42</v>
      </c>
      <c r="C30" s="229" t="s">
        <v>16</v>
      </c>
      <c r="D30" s="236"/>
      <c r="E30" s="169"/>
      <c r="F30" s="265"/>
      <c r="G30" s="170"/>
      <c r="H30" s="224"/>
      <c r="I30" s="170"/>
      <c r="J30" s="224"/>
      <c r="K30" s="170"/>
      <c r="L30" s="224"/>
      <c r="M30" s="225">
        <f t="shared" si="0"/>
        <v>0</v>
      </c>
    </row>
    <row r="31" spans="1:13" x14ac:dyDescent="0.2">
      <c r="A31" s="171"/>
      <c r="B31" s="228" t="s">
        <v>42</v>
      </c>
      <c r="C31" s="229" t="s">
        <v>16</v>
      </c>
      <c r="D31" s="236"/>
      <c r="E31" s="169"/>
      <c r="F31" s="265"/>
      <c r="G31" s="170"/>
      <c r="H31" s="224"/>
      <c r="I31" s="170"/>
      <c r="J31" s="224"/>
      <c r="K31" s="170"/>
      <c r="L31" s="224"/>
      <c r="M31" s="225">
        <f t="shared" si="0"/>
        <v>0</v>
      </c>
    </row>
    <row r="32" spans="1:13" x14ac:dyDescent="0.2">
      <c r="A32" s="171"/>
      <c r="B32" s="228" t="s">
        <v>42</v>
      </c>
      <c r="C32" s="229" t="s">
        <v>16</v>
      </c>
      <c r="D32" s="236"/>
      <c r="E32" s="169"/>
      <c r="F32" s="265"/>
      <c r="G32" s="170"/>
      <c r="H32" s="224"/>
      <c r="I32" s="170"/>
      <c r="J32" s="224"/>
      <c r="K32" s="170"/>
      <c r="L32" s="224"/>
      <c r="M32" s="225">
        <f t="shared" si="0"/>
        <v>0</v>
      </c>
    </row>
    <row r="33" spans="1:13" x14ac:dyDescent="0.2">
      <c r="A33" s="171"/>
      <c r="B33" s="228" t="s">
        <v>80</v>
      </c>
      <c r="C33" s="229" t="s">
        <v>90</v>
      </c>
      <c r="D33" s="236"/>
      <c r="E33" s="169"/>
      <c r="F33" s="224"/>
      <c r="G33" s="170"/>
      <c r="H33" s="224"/>
      <c r="I33" s="170"/>
      <c r="J33" s="224"/>
      <c r="K33" s="170"/>
      <c r="L33" s="224"/>
      <c r="M33" s="225">
        <f t="shared" si="0"/>
        <v>0</v>
      </c>
    </row>
    <row r="34" spans="1:13" x14ac:dyDescent="0.2">
      <c r="A34" s="171"/>
      <c r="B34" s="228" t="s">
        <v>42</v>
      </c>
      <c r="C34" s="229" t="s">
        <v>43</v>
      </c>
      <c r="D34" s="236"/>
      <c r="E34" s="169"/>
      <c r="F34" s="224"/>
      <c r="G34" s="170"/>
      <c r="H34" s="224"/>
      <c r="I34" s="170"/>
      <c r="J34" s="224"/>
      <c r="K34" s="170"/>
      <c r="L34" s="224"/>
      <c r="M34" s="225">
        <f t="shared" si="0"/>
        <v>0</v>
      </c>
    </row>
    <row r="35" spans="1:13" x14ac:dyDescent="0.2">
      <c r="A35" s="171"/>
      <c r="B35" s="228" t="s">
        <v>80</v>
      </c>
      <c r="C35" s="229" t="s">
        <v>90</v>
      </c>
      <c r="D35" s="236"/>
      <c r="E35" s="169"/>
      <c r="F35" s="224"/>
      <c r="G35" s="170"/>
      <c r="H35" s="224"/>
      <c r="I35" s="170"/>
      <c r="J35" s="224"/>
      <c r="K35" s="170"/>
      <c r="L35" s="224"/>
      <c r="M35" s="225">
        <f t="shared" si="0"/>
        <v>0</v>
      </c>
    </row>
    <row r="36" spans="1:13" x14ac:dyDescent="0.2">
      <c r="A36" s="171"/>
      <c r="B36" s="228" t="s">
        <v>42</v>
      </c>
      <c r="C36" s="229" t="s">
        <v>16</v>
      </c>
      <c r="D36" s="236"/>
      <c r="E36" s="169"/>
      <c r="F36" s="265"/>
      <c r="G36" s="170"/>
      <c r="H36" s="224"/>
      <c r="I36" s="170"/>
      <c r="J36" s="224"/>
      <c r="K36" s="170"/>
      <c r="L36" s="224"/>
      <c r="M36" s="225">
        <f t="shared" si="0"/>
        <v>0</v>
      </c>
    </row>
    <row r="37" spans="1:13" x14ac:dyDescent="0.2">
      <c r="A37" s="171"/>
      <c r="B37" s="228" t="s">
        <v>42</v>
      </c>
      <c r="C37" s="229" t="s">
        <v>16</v>
      </c>
      <c r="D37" s="236"/>
      <c r="E37" s="169"/>
      <c r="F37" s="265"/>
      <c r="G37" s="170"/>
      <c r="H37" s="224"/>
      <c r="I37" s="170"/>
      <c r="J37" s="224"/>
      <c r="K37" s="170"/>
      <c r="L37" s="224"/>
      <c r="M37" s="225">
        <f t="shared" si="0"/>
        <v>0</v>
      </c>
    </row>
    <row r="38" spans="1:13" x14ac:dyDescent="0.2">
      <c r="A38" s="171"/>
      <c r="B38" s="228" t="s">
        <v>42</v>
      </c>
      <c r="C38" s="229" t="s">
        <v>16</v>
      </c>
      <c r="D38" s="236"/>
      <c r="E38" s="169"/>
      <c r="F38" s="265"/>
      <c r="G38" s="170"/>
      <c r="H38" s="224"/>
      <c r="I38" s="170"/>
      <c r="J38" s="224"/>
      <c r="K38" s="170"/>
      <c r="L38" s="224"/>
      <c r="M38" s="225">
        <f t="shared" si="0"/>
        <v>0</v>
      </c>
    </row>
    <row r="39" spans="1:13" x14ac:dyDescent="0.2">
      <c r="A39" s="171"/>
      <c r="B39" s="228" t="s">
        <v>42</v>
      </c>
      <c r="C39" s="229" t="s">
        <v>16</v>
      </c>
      <c r="D39" s="236"/>
      <c r="E39" s="169"/>
      <c r="F39" s="265"/>
      <c r="G39" s="170"/>
      <c r="H39" s="224"/>
      <c r="I39" s="170"/>
      <c r="J39" s="224"/>
      <c r="K39" s="170"/>
      <c r="L39" s="224"/>
      <c r="M39" s="225">
        <f t="shared" si="0"/>
        <v>0</v>
      </c>
    </row>
    <row r="40" spans="1:13" x14ac:dyDescent="0.2">
      <c r="A40" s="171"/>
      <c r="B40" s="228" t="s">
        <v>42</v>
      </c>
      <c r="C40" s="229" t="s">
        <v>16</v>
      </c>
      <c r="D40" s="236"/>
      <c r="E40" s="169"/>
      <c r="F40" s="265"/>
      <c r="G40" s="270"/>
      <c r="H40" s="224"/>
      <c r="I40" s="270"/>
      <c r="J40" s="224"/>
      <c r="K40" s="270"/>
      <c r="L40" s="224"/>
      <c r="M40" s="225">
        <f t="shared" si="0"/>
        <v>0</v>
      </c>
    </row>
    <row r="41" spans="1:13" x14ac:dyDescent="0.2">
      <c r="A41" s="171"/>
      <c r="B41" s="228" t="s">
        <v>42</v>
      </c>
      <c r="C41" s="229" t="s">
        <v>16</v>
      </c>
      <c r="D41" s="236"/>
      <c r="E41" s="169"/>
      <c r="F41" s="265"/>
      <c r="G41" s="270"/>
      <c r="H41" s="224"/>
      <c r="I41" s="270"/>
      <c r="J41" s="224"/>
      <c r="K41" s="270"/>
      <c r="L41" s="224"/>
      <c r="M41" s="225">
        <f t="shared" si="0"/>
        <v>0</v>
      </c>
    </row>
    <row r="42" spans="1:13" x14ac:dyDescent="0.2">
      <c r="A42" s="230"/>
      <c r="B42" s="228" t="s">
        <v>42</v>
      </c>
      <c r="C42" s="229" t="s">
        <v>43</v>
      </c>
      <c r="D42" s="236"/>
      <c r="E42" s="169"/>
      <c r="F42" s="265"/>
      <c r="G42" s="170"/>
      <c r="H42" s="224"/>
      <c r="I42" s="170"/>
      <c r="J42" s="224"/>
      <c r="K42" s="170"/>
      <c r="L42" s="224"/>
      <c r="M42" s="225">
        <f t="shared" si="0"/>
        <v>0</v>
      </c>
    </row>
    <row r="43" spans="1:13" x14ac:dyDescent="0.2">
      <c r="A43" s="231"/>
      <c r="B43" s="228" t="s">
        <v>42</v>
      </c>
      <c r="C43" s="229" t="s">
        <v>16</v>
      </c>
      <c r="D43" s="236"/>
      <c r="E43" s="169"/>
      <c r="F43" s="265"/>
      <c r="G43" s="170"/>
      <c r="H43" s="224"/>
      <c r="I43" s="170"/>
      <c r="J43" s="224"/>
      <c r="K43" s="170"/>
      <c r="L43" s="224"/>
      <c r="M43" s="225">
        <f t="shared" si="0"/>
        <v>0</v>
      </c>
    </row>
    <row r="44" spans="1:13" ht="15" thickBot="1" x14ac:dyDescent="0.25">
      <c r="A44" s="232"/>
      <c r="B44" s="226" t="s">
        <v>42</v>
      </c>
      <c r="C44" s="227" t="s">
        <v>16</v>
      </c>
      <c r="D44" s="237"/>
      <c r="E44" s="172"/>
      <c r="F44" s="266"/>
      <c r="G44" s="271"/>
      <c r="H44" s="245"/>
      <c r="I44" s="271"/>
      <c r="J44" s="245"/>
      <c r="K44" s="271"/>
      <c r="L44" s="272"/>
      <c r="M44" s="225">
        <f t="shared" si="0"/>
        <v>0</v>
      </c>
    </row>
    <row r="45" spans="1:13" ht="15" thickTop="1" x14ac:dyDescent="0.2">
      <c r="L45" s="179" t="s">
        <v>76</v>
      </c>
      <c r="M45" s="179">
        <f>SUM(D4:D44)</f>
        <v>0</v>
      </c>
    </row>
    <row r="46" spans="1:13" ht="28.5" x14ac:dyDescent="0.2">
      <c r="L46" s="247" t="s">
        <v>77</v>
      </c>
      <c r="M46" s="175">
        <f>SUM(M45,-M47)</f>
        <v>0</v>
      </c>
    </row>
    <row r="47" spans="1:13" ht="29.25" thickBot="1" x14ac:dyDescent="0.25">
      <c r="L47" s="248" t="s">
        <v>75</v>
      </c>
      <c r="M47" s="176">
        <f>SUM(M4:M44)</f>
        <v>0</v>
      </c>
    </row>
    <row r="58" spans="2:5" ht="15" thickBot="1" x14ac:dyDescent="0.25">
      <c r="D58" s="252"/>
    </row>
    <row r="59" spans="2:5" ht="15" thickBot="1" x14ac:dyDescent="0.25">
      <c r="B59" s="325" t="s">
        <v>144</v>
      </c>
      <c r="C59" s="326"/>
      <c r="D59" s="326"/>
      <c r="E59" s="327"/>
    </row>
    <row r="60" spans="2:5" ht="15" thickBot="1" x14ac:dyDescent="0.25">
      <c r="B60" s="3" t="s">
        <v>78</v>
      </c>
      <c r="C60" s="180" t="s">
        <v>42</v>
      </c>
      <c r="D60" s="253" t="s">
        <v>44</v>
      </c>
      <c r="E60" s="4" t="s">
        <v>80</v>
      </c>
    </row>
    <row r="61" spans="2:5" ht="15.75" thickTop="1" thickBot="1" x14ac:dyDescent="0.25">
      <c r="B61" s="181">
        <f>COUNTIF(B4:B44,"Conditional")</f>
        <v>4</v>
      </c>
      <c r="C61" s="182">
        <f>COUNTIF(B4:B44,"Dues")</f>
        <v>35</v>
      </c>
      <c r="D61" s="254">
        <f>COUNTIF(B4:B44,"PP")</f>
        <v>0</v>
      </c>
      <c r="E61" s="183">
        <f>COUNTIF(B4:B44,"Alumni")</f>
        <v>2</v>
      </c>
    </row>
    <row r="62" spans="2:5" ht="15" thickBot="1" x14ac:dyDescent="0.25">
      <c r="B62" s="2"/>
      <c r="D62" s="252"/>
    </row>
    <row r="63" spans="2:5" ht="15.75" customHeight="1" thickBot="1" x14ac:dyDescent="0.25">
      <c r="B63" s="328" t="s">
        <v>145</v>
      </c>
      <c r="C63" s="329"/>
      <c r="D63" s="329"/>
      <c r="E63" s="330"/>
    </row>
    <row r="64" spans="2:5" ht="15" thickBot="1" x14ac:dyDescent="0.25">
      <c r="B64" s="255" t="s">
        <v>74</v>
      </c>
      <c r="C64" s="256" t="s">
        <v>43</v>
      </c>
      <c r="D64" s="257" t="s">
        <v>16</v>
      </c>
      <c r="E64" s="258" t="s">
        <v>90</v>
      </c>
    </row>
    <row r="65" spans="2:5" ht="15.75" thickTop="1" thickBot="1" x14ac:dyDescent="0.25">
      <c r="B65" s="181">
        <f>COUNTIF(C4:C44,"In Progress")</f>
        <v>0</v>
      </c>
      <c r="C65" s="182">
        <f>COUNTIF(C4:C44,"Not Paid")</f>
        <v>4</v>
      </c>
      <c r="D65" s="254">
        <f>COUNTIF(C4:C44,"Paid")</f>
        <v>35</v>
      </c>
      <c r="E65" s="254">
        <f>COUNTIF(C4:C44,"N/A")</f>
        <v>2</v>
      </c>
    </row>
  </sheetData>
  <sortState ref="A5:C39">
    <sortCondition ref="A4"/>
  </sortState>
  <mergeCells count="8">
    <mergeCell ref="B59:E59"/>
    <mergeCell ref="B63:E63"/>
    <mergeCell ref="A1:C2"/>
    <mergeCell ref="E1:L1"/>
    <mergeCell ref="E2:F2"/>
    <mergeCell ref="G2:H2"/>
    <mergeCell ref="I2:J2"/>
    <mergeCell ref="K2:L2"/>
  </mergeCells>
  <conditionalFormatting sqref="C4:C44">
    <cfRule type="cellIs" priority="1" operator="equal">
      <formula>"N/A"</formula>
    </cfRule>
    <cfRule type="cellIs" dxfId="38" priority="15" operator="equal">
      <formula>"In Progress"</formula>
    </cfRule>
    <cfRule type="cellIs" dxfId="37" priority="16" operator="equal">
      <formula>"Paid"</formula>
    </cfRule>
    <cfRule type="cellIs" dxfId="36" priority="17" operator="equal">
      <formula>"Not Paid"</formula>
    </cfRule>
  </conditionalFormatting>
  <dataValidations count="2">
    <dataValidation type="list" allowBlank="1" showInputMessage="1" showErrorMessage="1" sqref="C4:C44">
      <formula1>"Not Paid, In Progress, Paid, N/A"</formula1>
    </dataValidation>
    <dataValidation type="list" showInputMessage="1" showErrorMessage="1" sqref="B4:B44">
      <formula1>"Dues, PP, Conditional, Alumni"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4" sqref="C4"/>
    </sheetView>
  </sheetViews>
  <sheetFormatPr defaultRowHeight="14.25" x14ac:dyDescent="0.2"/>
  <cols>
    <col min="1" max="1" width="23.7109375" style="1" bestFit="1" customWidth="1"/>
    <col min="2" max="2" width="12.140625" style="1" bestFit="1" customWidth="1"/>
    <col min="3" max="3" width="8.85546875" style="2" bestFit="1" customWidth="1"/>
    <col min="4" max="4" width="11.42578125" style="2" bestFit="1" customWidth="1"/>
    <col min="5" max="5" width="15" style="2" bestFit="1" customWidth="1"/>
    <col min="6" max="16384" width="9.140625" style="1"/>
  </cols>
  <sheetData>
    <row r="1" spans="1:5" ht="25.5" customHeight="1" x14ac:dyDescent="0.2">
      <c r="A1" s="342" t="s">
        <v>42</v>
      </c>
      <c r="B1" s="343"/>
      <c r="C1" s="346"/>
      <c r="D1" s="347"/>
      <c r="E1" s="348"/>
    </row>
    <row r="2" spans="1:5" ht="15.75" customHeight="1" thickBot="1" x14ac:dyDescent="0.25">
      <c r="A2" s="344"/>
      <c r="B2" s="345"/>
      <c r="C2" s="349"/>
      <c r="D2" s="350"/>
      <c r="E2" s="351"/>
    </row>
    <row r="3" spans="1:5" ht="15.75" thickBot="1" x14ac:dyDescent="0.25">
      <c r="A3" s="196" t="s">
        <v>14</v>
      </c>
      <c r="B3" s="196" t="s">
        <v>16</v>
      </c>
      <c r="C3" s="203" t="s">
        <v>42</v>
      </c>
      <c r="D3" s="204" t="s">
        <v>16</v>
      </c>
      <c r="E3" s="207" t="s">
        <v>68</v>
      </c>
    </row>
    <row r="4" spans="1:5" ht="15" thickTop="1" x14ac:dyDescent="0.2">
      <c r="A4" s="197"/>
      <c r="B4" s="200" t="s">
        <v>43</v>
      </c>
      <c r="C4" s="202"/>
      <c r="D4" s="205"/>
      <c r="E4" s="179"/>
    </row>
    <row r="5" spans="1:5" x14ac:dyDescent="0.2">
      <c r="A5" s="198"/>
      <c r="B5" s="201" t="s">
        <v>74</v>
      </c>
      <c r="C5" s="202"/>
      <c r="D5" s="206"/>
      <c r="E5" s="175"/>
    </row>
    <row r="6" spans="1:5" x14ac:dyDescent="0.2">
      <c r="A6" s="198"/>
      <c r="B6" s="201" t="s">
        <v>16</v>
      </c>
      <c r="C6" s="202"/>
      <c r="D6" s="206"/>
      <c r="E6" s="175"/>
    </row>
    <row r="7" spans="1:5" x14ac:dyDescent="0.2">
      <c r="A7" s="198"/>
      <c r="B7" s="201" t="s">
        <v>16</v>
      </c>
      <c r="C7" s="202"/>
      <c r="D7" s="206"/>
      <c r="E7" s="175"/>
    </row>
    <row r="8" spans="1:5" x14ac:dyDescent="0.2">
      <c r="A8" s="198"/>
      <c r="B8" s="201" t="s">
        <v>16</v>
      </c>
      <c r="C8" s="202"/>
      <c r="D8" s="206"/>
      <c r="E8" s="175"/>
    </row>
    <row r="9" spans="1:5" x14ac:dyDescent="0.2">
      <c r="A9" s="198"/>
      <c r="B9" s="201" t="s">
        <v>16</v>
      </c>
      <c r="C9" s="202"/>
      <c r="D9" s="206"/>
      <c r="E9" s="175"/>
    </row>
    <row r="10" spans="1:5" x14ac:dyDescent="0.2">
      <c r="A10" s="198"/>
      <c r="B10" s="201" t="s">
        <v>16</v>
      </c>
      <c r="C10" s="202"/>
      <c r="D10" s="206"/>
      <c r="E10" s="175"/>
    </row>
    <row r="11" spans="1:5" x14ac:dyDescent="0.2">
      <c r="A11" s="198"/>
      <c r="B11" s="201" t="s">
        <v>16</v>
      </c>
      <c r="C11" s="202"/>
      <c r="D11" s="206"/>
      <c r="E11" s="175"/>
    </row>
    <row r="12" spans="1:5" x14ac:dyDescent="0.2">
      <c r="A12" s="198"/>
      <c r="B12" s="201" t="s">
        <v>16</v>
      </c>
      <c r="C12" s="202"/>
      <c r="D12" s="206"/>
      <c r="E12" s="175"/>
    </row>
    <row r="13" spans="1:5" x14ac:dyDescent="0.2">
      <c r="A13" s="198"/>
      <c r="B13" s="201" t="s">
        <v>16</v>
      </c>
      <c r="C13" s="202"/>
      <c r="D13" s="206"/>
      <c r="E13" s="175"/>
    </row>
    <row r="14" spans="1:5" x14ac:dyDescent="0.2">
      <c r="A14" s="198"/>
      <c r="B14" s="201" t="s">
        <v>16</v>
      </c>
      <c r="C14" s="202"/>
      <c r="D14" s="206"/>
      <c r="E14" s="175"/>
    </row>
    <row r="15" spans="1:5" ht="15" thickBot="1" x14ac:dyDescent="0.25">
      <c r="A15" s="199"/>
      <c r="B15" s="208" t="s">
        <v>16</v>
      </c>
      <c r="C15" s="209"/>
      <c r="D15" s="210"/>
      <c r="E15" s="178"/>
    </row>
    <row r="16" spans="1:5" ht="15.75" thickTop="1" thickBot="1" x14ac:dyDescent="0.25">
      <c r="B16" s="352" t="s">
        <v>29</v>
      </c>
      <c r="C16" s="353"/>
      <c r="D16" s="211">
        <f>SUM(D4:D15)</f>
        <v>0</v>
      </c>
      <c r="E16" s="212">
        <f>SUM(E4:E15)</f>
        <v>0</v>
      </c>
    </row>
  </sheetData>
  <mergeCells count="3">
    <mergeCell ref="A1:B2"/>
    <mergeCell ref="C1:E2"/>
    <mergeCell ref="B16:C16"/>
  </mergeCells>
  <conditionalFormatting sqref="B4">
    <cfRule type="cellIs" dxfId="35" priority="41" operator="equal">
      <formula>"Paid"</formula>
    </cfRule>
    <cfRule type="cellIs" dxfId="34" priority="42" operator="equal">
      <formula>"Not Paid"</formula>
    </cfRule>
  </conditionalFormatting>
  <conditionalFormatting sqref="B4">
    <cfRule type="cellIs" dxfId="33" priority="40" operator="equal">
      <formula>"In Progress"</formula>
    </cfRule>
  </conditionalFormatting>
  <conditionalFormatting sqref="B5">
    <cfRule type="cellIs" dxfId="32" priority="35" operator="equal">
      <formula>"Paid"</formula>
    </cfRule>
    <cfRule type="cellIs" dxfId="31" priority="36" operator="equal">
      <formula>"Not Paid"</formula>
    </cfRule>
  </conditionalFormatting>
  <conditionalFormatting sqref="B5">
    <cfRule type="cellIs" dxfId="30" priority="34" operator="equal">
      <formula>"In Progress"</formula>
    </cfRule>
  </conditionalFormatting>
  <conditionalFormatting sqref="B6">
    <cfRule type="cellIs" dxfId="29" priority="32" operator="equal">
      <formula>"Paid"</formula>
    </cfRule>
    <cfRule type="cellIs" dxfId="28" priority="33" operator="equal">
      <formula>"Not Paid"</formula>
    </cfRule>
  </conditionalFormatting>
  <conditionalFormatting sqref="B6">
    <cfRule type="cellIs" dxfId="27" priority="31" operator="equal">
      <formula>"In Progress"</formula>
    </cfRule>
  </conditionalFormatting>
  <conditionalFormatting sqref="B7">
    <cfRule type="cellIs" dxfId="26" priority="29" operator="equal">
      <formula>"Paid"</formula>
    </cfRule>
    <cfRule type="cellIs" dxfId="25" priority="30" operator="equal">
      <formula>"Not Paid"</formula>
    </cfRule>
  </conditionalFormatting>
  <conditionalFormatting sqref="B7">
    <cfRule type="cellIs" dxfId="24" priority="28" operator="equal">
      <formula>"In Progress"</formula>
    </cfRule>
  </conditionalFormatting>
  <conditionalFormatting sqref="B8">
    <cfRule type="cellIs" dxfId="23" priority="26" operator="equal">
      <formula>"Paid"</formula>
    </cfRule>
    <cfRule type="cellIs" dxfId="22" priority="27" operator="equal">
      <formula>"Not Paid"</formula>
    </cfRule>
  </conditionalFormatting>
  <conditionalFormatting sqref="B8">
    <cfRule type="cellIs" dxfId="21" priority="25" operator="equal">
      <formula>"In Progress"</formula>
    </cfRule>
  </conditionalFormatting>
  <conditionalFormatting sqref="B9">
    <cfRule type="cellIs" dxfId="20" priority="23" operator="equal">
      <formula>"Paid"</formula>
    </cfRule>
    <cfRule type="cellIs" dxfId="19" priority="24" operator="equal">
      <formula>"Not Paid"</formula>
    </cfRule>
  </conditionalFormatting>
  <conditionalFormatting sqref="B9">
    <cfRule type="cellIs" dxfId="18" priority="22" operator="equal">
      <formula>"In Progress"</formula>
    </cfRule>
  </conditionalFormatting>
  <conditionalFormatting sqref="B10">
    <cfRule type="cellIs" dxfId="17" priority="20" operator="equal">
      <formula>"Paid"</formula>
    </cfRule>
    <cfRule type="cellIs" dxfId="16" priority="21" operator="equal">
      <formula>"Not Paid"</formula>
    </cfRule>
  </conditionalFormatting>
  <conditionalFormatting sqref="B10">
    <cfRule type="cellIs" dxfId="15" priority="19" operator="equal">
      <formula>"In Progress"</formula>
    </cfRule>
  </conditionalFormatting>
  <conditionalFormatting sqref="B11">
    <cfRule type="cellIs" dxfId="14" priority="17" operator="equal">
      <formula>"Paid"</formula>
    </cfRule>
    <cfRule type="cellIs" dxfId="13" priority="18" operator="equal">
      <formula>"Not Paid"</formula>
    </cfRule>
  </conditionalFormatting>
  <conditionalFormatting sqref="B11">
    <cfRule type="cellIs" dxfId="12" priority="16" operator="equal">
      <formula>"In Progress"</formula>
    </cfRule>
  </conditionalFormatting>
  <conditionalFormatting sqref="B12">
    <cfRule type="cellIs" dxfId="11" priority="14" operator="equal">
      <formula>"Paid"</formula>
    </cfRule>
    <cfRule type="cellIs" dxfId="10" priority="15" operator="equal">
      <formula>"Not Paid"</formula>
    </cfRule>
  </conditionalFormatting>
  <conditionalFormatting sqref="B12">
    <cfRule type="cellIs" dxfId="9" priority="13" operator="equal">
      <formula>"In Progress"</formula>
    </cfRule>
  </conditionalFormatting>
  <conditionalFormatting sqref="B13">
    <cfRule type="cellIs" dxfId="8" priority="11" operator="equal">
      <formula>"Paid"</formula>
    </cfRule>
    <cfRule type="cellIs" dxfId="7" priority="12" operator="equal">
      <formula>"Not Paid"</formula>
    </cfRule>
  </conditionalFormatting>
  <conditionalFormatting sqref="B13">
    <cfRule type="cellIs" dxfId="6" priority="10" operator="equal">
      <formula>"In Progress"</formula>
    </cfRule>
  </conditionalFormatting>
  <conditionalFormatting sqref="B14">
    <cfRule type="cellIs" dxfId="5" priority="8" operator="equal">
      <formula>"Paid"</formula>
    </cfRule>
    <cfRule type="cellIs" dxfId="4" priority="9" operator="equal">
      <formula>"Not Paid"</formula>
    </cfRule>
  </conditionalFormatting>
  <conditionalFormatting sqref="B14">
    <cfRule type="cellIs" dxfId="3" priority="7" operator="equal">
      <formula>"In Progress"</formula>
    </cfRule>
  </conditionalFormatting>
  <conditionalFormatting sqref="B15">
    <cfRule type="cellIs" dxfId="2" priority="2" operator="equal">
      <formula>"Paid"</formula>
    </cfRule>
    <cfRule type="cellIs" dxfId="1" priority="3" operator="equal">
      <formula>"Not Paid"</formula>
    </cfRule>
  </conditionalFormatting>
  <conditionalFormatting sqref="B15">
    <cfRule type="cellIs" dxfId="0" priority="1" operator="equal">
      <formula>"In Progress"</formula>
    </cfRule>
  </conditionalFormatting>
  <dataValidations count="1">
    <dataValidation type="list" allowBlank="1" showInputMessage="1" showErrorMessage="1" sqref="B4:B15">
      <formula1>"Not Paid, In Progress, Paid"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6"/>
  <sheetViews>
    <sheetView zoomScaleNormal="100" workbookViewId="0">
      <selection activeCell="B7" sqref="B7"/>
    </sheetView>
  </sheetViews>
  <sheetFormatPr defaultRowHeight="14.25" x14ac:dyDescent="0.2"/>
  <cols>
    <col min="1" max="1" width="12.85546875" style="1" bestFit="1" customWidth="1"/>
    <col min="2" max="2" width="11.5703125" style="1" bestFit="1" customWidth="1"/>
    <col min="3" max="3" width="24.5703125" style="1" bestFit="1" customWidth="1"/>
    <col min="4" max="4" width="14.140625" style="1" bestFit="1" customWidth="1"/>
    <col min="5" max="8" width="9.140625" style="1"/>
    <col min="9" max="9" width="11.7109375" style="1" customWidth="1"/>
    <col min="10" max="14" width="9.140625" style="1"/>
    <col min="15" max="15" width="23.140625" style="1" bestFit="1" customWidth="1"/>
    <col min="16" max="16384" width="9.140625" style="1"/>
  </cols>
  <sheetData>
    <row r="1" spans="1:4" ht="26.25" thickBot="1" x14ac:dyDescent="0.4">
      <c r="A1" s="297" t="s">
        <v>2</v>
      </c>
      <c r="B1" s="298"/>
      <c r="C1" s="298"/>
      <c r="D1" s="299"/>
    </row>
    <row r="2" spans="1:4" ht="21" thickBot="1" x14ac:dyDescent="0.35">
      <c r="A2" s="300" t="s">
        <v>57</v>
      </c>
      <c r="B2" s="301"/>
      <c r="C2" s="301"/>
      <c r="D2" s="21">
        <f>SUM(D5,D9)</f>
        <v>40</v>
      </c>
    </row>
    <row r="3" spans="1:4" ht="21" thickBot="1" x14ac:dyDescent="0.35">
      <c r="A3" s="300" t="s">
        <v>54</v>
      </c>
      <c r="B3" s="301"/>
      <c r="C3" s="301"/>
      <c r="D3" s="21">
        <v>0</v>
      </c>
    </row>
    <row r="4" spans="1:4" ht="15.75" customHeight="1" thickBot="1" x14ac:dyDescent="0.25">
      <c r="A4" s="292" t="s">
        <v>65</v>
      </c>
      <c r="B4" s="293"/>
      <c r="C4" s="293"/>
      <c r="D4" s="294"/>
    </row>
    <row r="5" spans="1:4" ht="15" thickTop="1" x14ac:dyDescent="0.2">
      <c r="A5" s="22" t="s">
        <v>20</v>
      </c>
      <c r="B5" s="23"/>
      <c r="C5" s="35"/>
      <c r="D5" s="36">
        <v>30</v>
      </c>
    </row>
    <row r="6" spans="1:4" x14ac:dyDescent="0.2">
      <c r="A6" s="26" t="s">
        <v>23</v>
      </c>
      <c r="B6" s="78">
        <v>40983</v>
      </c>
      <c r="C6" s="1" t="s">
        <v>133</v>
      </c>
      <c r="D6" s="50">
        <v>-6.6</v>
      </c>
    </row>
    <row r="7" spans="1:4" ht="15" thickBot="1" x14ac:dyDescent="0.25">
      <c r="A7" s="30" t="s">
        <v>21</v>
      </c>
      <c r="B7" s="31"/>
      <c r="C7" s="37"/>
      <c r="D7" s="38">
        <f>SUM(D5:D6)</f>
        <v>23.4</v>
      </c>
    </row>
    <row r="8" spans="1:4" ht="15" thickBot="1" x14ac:dyDescent="0.25">
      <c r="A8" s="292" t="s">
        <v>64</v>
      </c>
      <c r="B8" s="293"/>
      <c r="C8" s="293"/>
      <c r="D8" s="294"/>
    </row>
    <row r="9" spans="1:4" ht="15" thickTop="1" x14ac:dyDescent="0.2">
      <c r="A9" s="22" t="s">
        <v>20</v>
      </c>
      <c r="B9" s="23"/>
      <c r="C9" s="35"/>
      <c r="D9" s="36">
        <v>10</v>
      </c>
    </row>
    <row r="10" spans="1:4" x14ac:dyDescent="0.2">
      <c r="A10" s="26" t="s">
        <v>23</v>
      </c>
      <c r="B10" s="78"/>
      <c r="D10" s="50">
        <v>0</v>
      </c>
    </row>
    <row r="11" spans="1:4" x14ac:dyDescent="0.2">
      <c r="A11" s="30" t="s">
        <v>21</v>
      </c>
      <c r="B11" s="31"/>
      <c r="C11" s="37"/>
      <c r="D11" s="38">
        <f>SUM(D9:D10)</f>
        <v>10</v>
      </c>
    </row>
    <row r="12" spans="1:4" ht="15.75" customHeight="1" thickBot="1" x14ac:dyDescent="0.3">
      <c r="A12" s="295" t="s">
        <v>13</v>
      </c>
      <c r="B12" s="296"/>
      <c r="C12" s="296"/>
      <c r="D12" s="39">
        <f>SUM(D7,D9)</f>
        <v>33.4</v>
      </c>
    </row>
    <row r="13" spans="1:4" x14ac:dyDescent="0.2">
      <c r="D13" s="2"/>
    </row>
    <row r="15" spans="1:4" x14ac:dyDescent="0.2">
      <c r="A15" s="99"/>
      <c r="B15" s="99"/>
      <c r="C15" s="99"/>
      <c r="D15" s="99"/>
    </row>
    <row r="16" spans="1:4" x14ac:dyDescent="0.2">
      <c r="A16" s="99"/>
      <c r="B16" s="99"/>
      <c r="C16" s="99"/>
      <c r="D16" s="99"/>
    </row>
    <row r="17" spans="1:13" x14ac:dyDescent="0.2">
      <c r="A17" s="99"/>
      <c r="B17" s="99"/>
      <c r="C17" s="101"/>
      <c r="D17" s="99"/>
    </row>
    <row r="18" spans="1:13" x14ac:dyDescent="0.2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x14ac:dyDescent="0.2">
      <c r="A19" s="99"/>
      <c r="B19" s="99"/>
      <c r="C19" s="99"/>
      <c r="D19" s="101"/>
      <c r="E19" s="99"/>
      <c r="F19" s="99"/>
      <c r="G19" s="99"/>
      <c r="H19" s="99"/>
      <c r="I19" s="99"/>
      <c r="J19" s="99"/>
      <c r="K19" s="99"/>
      <c r="L19" s="99"/>
      <c r="M19" s="99"/>
    </row>
    <row r="20" spans="1:13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101"/>
      <c r="L20" s="99"/>
      <c r="M20" s="99"/>
    </row>
    <row r="21" spans="1:13" x14ac:dyDescent="0.2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101"/>
      <c r="L22" s="99"/>
      <c r="M22" s="99"/>
    </row>
    <row r="23" spans="1:13" x14ac:dyDescent="0.2">
      <c r="A23" s="99"/>
      <c r="B23" s="99"/>
      <c r="C23" s="99"/>
      <c r="D23" s="99"/>
      <c r="E23" s="99"/>
      <c r="F23" s="99"/>
      <c r="G23" s="99"/>
      <c r="H23" s="99"/>
      <c r="I23" s="102"/>
      <c r="J23" s="99"/>
      <c r="K23" s="101"/>
      <c r="L23" s="99"/>
      <c r="M23" s="99"/>
    </row>
    <row r="24" spans="1:13" x14ac:dyDescent="0.2">
      <c r="A24" s="99"/>
      <c r="B24" s="99"/>
      <c r="C24" s="99"/>
      <c r="D24" s="99"/>
      <c r="E24" s="99"/>
      <c r="F24" s="99"/>
      <c r="G24" s="99"/>
      <c r="H24" s="99"/>
      <c r="I24" s="102"/>
      <c r="J24" s="99"/>
      <c r="K24" s="101"/>
      <c r="L24" s="99"/>
      <c r="M24" s="99"/>
    </row>
    <row r="25" spans="1:13" x14ac:dyDescent="0.2">
      <c r="A25" s="99"/>
      <c r="B25" s="99"/>
      <c r="C25" s="99"/>
      <c r="D25" s="99"/>
      <c r="E25" s="99"/>
      <c r="F25" s="99"/>
      <c r="G25" s="99"/>
      <c r="H25" s="99"/>
      <c r="I25" s="102"/>
      <c r="J25" s="99"/>
      <c r="K25" s="101"/>
      <c r="L25" s="99"/>
      <c r="M25" s="99"/>
    </row>
    <row r="26" spans="1:13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x14ac:dyDescent="0.2">
      <c r="A34" s="99"/>
      <c r="B34" s="99"/>
      <c r="C34" s="99"/>
      <c r="D34" s="99"/>
      <c r="E34" s="99"/>
      <c r="F34" s="99"/>
      <c r="G34" s="99"/>
      <c r="H34" s="99"/>
      <c r="I34" s="40"/>
      <c r="J34" s="40"/>
      <c r="K34" s="40"/>
      <c r="L34" s="40"/>
      <c r="M34" s="40"/>
    </row>
    <row r="35" spans="1:13" x14ac:dyDescent="0.2">
      <c r="A35" s="99"/>
      <c r="B35" s="99"/>
      <c r="C35" s="99"/>
      <c r="D35" s="99"/>
      <c r="E35" s="99"/>
      <c r="F35" s="99"/>
      <c r="G35" s="99"/>
      <c r="H35" s="99"/>
      <c r="I35" s="40"/>
      <c r="J35" s="40"/>
      <c r="K35" s="40"/>
      <c r="L35" s="40"/>
      <c r="M35" s="40"/>
    </row>
    <row r="36" spans="1:13" x14ac:dyDescent="0.2">
      <c r="A36" s="99"/>
      <c r="B36" s="99"/>
      <c r="C36" s="108"/>
      <c r="D36" s="99"/>
      <c r="E36" s="99"/>
      <c r="F36" s="99"/>
      <c r="G36" s="99"/>
      <c r="H36" s="99"/>
      <c r="I36" s="40"/>
      <c r="J36" s="40"/>
      <c r="K36" s="40"/>
      <c r="L36" s="40"/>
      <c r="M36" s="40"/>
    </row>
    <row r="37" spans="1:13" x14ac:dyDescent="0.2">
      <c r="A37" s="99"/>
      <c r="B37" s="99"/>
      <c r="C37" s="99"/>
      <c r="D37" s="99"/>
      <c r="E37" s="99"/>
      <c r="F37" s="99"/>
      <c r="G37" s="99"/>
      <c r="H37" s="99"/>
      <c r="I37" s="40"/>
      <c r="J37" s="40"/>
      <c r="K37" s="40"/>
      <c r="L37" s="40"/>
      <c r="M37" s="40"/>
    </row>
    <row r="38" spans="1:13" x14ac:dyDescent="0.2">
      <c r="A38" s="99"/>
      <c r="B38" s="99"/>
      <c r="C38" s="99"/>
      <c r="D38" s="99"/>
      <c r="E38" s="99"/>
      <c r="F38" s="99"/>
      <c r="G38" s="99"/>
      <c r="H38" s="99"/>
      <c r="I38" s="40"/>
      <c r="J38" s="40"/>
      <c r="K38" s="40"/>
      <c r="L38" s="40"/>
      <c r="M38" s="40"/>
    </row>
    <row r="39" spans="1:13" x14ac:dyDescent="0.2">
      <c r="A39" s="99"/>
      <c r="B39" s="99"/>
      <c r="C39" s="99"/>
      <c r="D39" s="99"/>
      <c r="E39" s="99"/>
      <c r="F39" s="99"/>
      <c r="G39" s="99"/>
      <c r="H39" s="99"/>
      <c r="I39" s="40"/>
      <c r="J39" s="40"/>
      <c r="K39" s="41"/>
      <c r="L39" s="40"/>
      <c r="M39" s="40"/>
    </row>
    <row r="40" spans="1:13" x14ac:dyDescent="0.2">
      <c r="A40" s="99"/>
      <c r="B40" s="99"/>
      <c r="C40" s="99"/>
      <c r="D40" s="99"/>
      <c r="E40" s="99"/>
      <c r="F40" s="99"/>
      <c r="G40" s="99"/>
      <c r="H40" s="99"/>
      <c r="I40" s="40"/>
      <c r="J40" s="40"/>
      <c r="K40" s="40"/>
      <c r="L40" s="40"/>
      <c r="M40" s="40"/>
    </row>
    <row r="41" spans="1:13" x14ac:dyDescent="0.2">
      <c r="A41" s="99"/>
      <c r="B41" s="99"/>
      <c r="C41" s="99"/>
      <c r="D41" s="99"/>
      <c r="E41" s="99"/>
      <c r="F41" s="99"/>
      <c r="G41" s="99"/>
      <c r="H41" s="99"/>
      <c r="I41" s="40"/>
      <c r="J41" s="40"/>
      <c r="K41" s="40"/>
      <c r="L41" s="40"/>
      <c r="M41" s="40"/>
    </row>
    <row r="42" spans="1:13" x14ac:dyDescent="0.2">
      <c r="A42" s="99"/>
      <c r="B42" s="99"/>
      <c r="C42" s="99"/>
      <c r="D42" s="99"/>
      <c r="E42" s="99"/>
      <c r="F42" s="99"/>
      <c r="G42" s="99"/>
      <c r="H42" s="99"/>
      <c r="I42" s="40"/>
      <c r="J42" s="40"/>
      <c r="K42" s="40"/>
      <c r="L42" s="40"/>
      <c r="M42" s="40"/>
    </row>
    <row r="43" spans="1:13" x14ac:dyDescent="0.2">
      <c r="A43" s="99"/>
      <c r="B43" s="99"/>
      <c r="C43" s="99"/>
      <c r="D43" s="99"/>
      <c r="E43" s="99"/>
      <c r="F43" s="99"/>
      <c r="G43" s="99"/>
      <c r="H43" s="99"/>
      <c r="I43" s="40"/>
      <c r="J43" s="40"/>
      <c r="K43" s="40"/>
      <c r="L43" s="40"/>
      <c r="M43" s="40"/>
    </row>
    <row r="44" spans="1:13" x14ac:dyDescent="0.2">
      <c r="E44" s="99"/>
      <c r="F44" s="99"/>
      <c r="G44" s="99"/>
      <c r="H44" s="99"/>
      <c r="I44" s="40"/>
      <c r="J44" s="40"/>
      <c r="K44" s="40"/>
      <c r="L44" s="40"/>
      <c r="M44" s="40"/>
    </row>
    <row r="45" spans="1:13" x14ac:dyDescent="0.2">
      <c r="E45" s="99"/>
      <c r="F45" s="99"/>
      <c r="G45" s="99"/>
      <c r="H45" s="99"/>
      <c r="I45" s="40"/>
      <c r="J45" s="40"/>
      <c r="K45" s="40"/>
      <c r="L45" s="40"/>
      <c r="M45" s="40"/>
    </row>
    <row r="46" spans="1:13" x14ac:dyDescent="0.2">
      <c r="E46" s="99"/>
      <c r="F46" s="99"/>
      <c r="G46" s="99"/>
      <c r="H46" s="99"/>
      <c r="I46" s="99"/>
      <c r="J46" s="99"/>
      <c r="K46" s="99"/>
      <c r="L46" s="99"/>
      <c r="M46" s="99"/>
    </row>
  </sheetData>
  <mergeCells count="6">
    <mergeCell ref="A4:D4"/>
    <mergeCell ref="A12:C12"/>
    <mergeCell ref="A1:D1"/>
    <mergeCell ref="A2:C2"/>
    <mergeCell ref="A3:C3"/>
    <mergeCell ref="A8:D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6"/>
  <sheetViews>
    <sheetView workbookViewId="0">
      <selection activeCell="D19" sqref="D19"/>
    </sheetView>
  </sheetViews>
  <sheetFormatPr defaultRowHeight="14.25" x14ac:dyDescent="0.2"/>
  <cols>
    <col min="1" max="1" width="12.85546875" style="1" bestFit="1" customWidth="1"/>
    <col min="2" max="2" width="12.140625" style="1" bestFit="1" customWidth="1"/>
    <col min="3" max="3" width="29.42578125" style="1" bestFit="1" customWidth="1"/>
    <col min="4" max="4" width="15.85546875" style="1" bestFit="1" customWidth="1"/>
    <col min="5" max="8" width="9.140625" style="1"/>
    <col min="9" max="9" width="20.140625" style="1" bestFit="1" customWidth="1"/>
    <col min="10" max="10" width="9.140625" style="1"/>
    <col min="11" max="11" width="7.85546875" style="1" bestFit="1" customWidth="1"/>
    <col min="12" max="16384" width="9.140625" style="1"/>
  </cols>
  <sheetData>
    <row r="1" spans="1:13" ht="26.25" thickBot="1" x14ac:dyDescent="0.4">
      <c r="A1" s="297" t="s">
        <v>24</v>
      </c>
      <c r="B1" s="298"/>
      <c r="C1" s="298"/>
      <c r="D1" s="299"/>
    </row>
    <row r="2" spans="1:13" ht="21" thickBot="1" x14ac:dyDescent="0.35">
      <c r="A2" s="300" t="s">
        <v>57</v>
      </c>
      <c r="B2" s="301"/>
      <c r="C2" s="301"/>
      <c r="D2" s="21">
        <f>SUM(D5,D10,D14,D19)</f>
        <v>245</v>
      </c>
    </row>
    <row r="3" spans="1:13" ht="21" thickBot="1" x14ac:dyDescent="0.35">
      <c r="A3" s="300" t="s">
        <v>54</v>
      </c>
      <c r="B3" s="301"/>
      <c r="C3" s="301"/>
      <c r="D3" s="21">
        <v>0</v>
      </c>
    </row>
    <row r="4" spans="1:13" ht="15" thickBot="1" x14ac:dyDescent="0.25">
      <c r="A4" s="304" t="s">
        <v>41</v>
      </c>
      <c r="B4" s="305"/>
      <c r="C4" s="305"/>
      <c r="D4" s="306"/>
    </row>
    <row r="5" spans="1:13" ht="15" thickTop="1" x14ac:dyDescent="0.2">
      <c r="A5" s="55" t="s">
        <v>20</v>
      </c>
      <c r="B5" s="56"/>
      <c r="C5" s="24"/>
      <c r="D5" s="25">
        <v>90</v>
      </c>
    </row>
    <row r="6" spans="1:13" x14ac:dyDescent="0.2">
      <c r="A6" s="57" t="s">
        <v>23</v>
      </c>
      <c r="B6" s="27">
        <v>40985</v>
      </c>
      <c r="C6" s="28" t="s">
        <v>129</v>
      </c>
      <c r="D6" s="29">
        <v>-9.56</v>
      </c>
      <c r="E6" s="2"/>
      <c r="G6" s="2"/>
    </row>
    <row r="7" spans="1:13" x14ac:dyDescent="0.2">
      <c r="A7" s="57"/>
      <c r="B7" s="27">
        <v>40985</v>
      </c>
      <c r="C7" s="28" t="s">
        <v>126</v>
      </c>
      <c r="D7" s="29">
        <v>-3.07</v>
      </c>
      <c r="E7" s="2"/>
      <c r="G7" s="2"/>
    </row>
    <row r="8" spans="1:13" ht="15" thickBot="1" x14ac:dyDescent="0.25">
      <c r="A8" s="58" t="s">
        <v>21</v>
      </c>
      <c r="B8" s="59"/>
      <c r="C8" s="32"/>
      <c r="D8" s="33">
        <f>SUM(D5:D7)</f>
        <v>77.37</v>
      </c>
      <c r="F8" s="40"/>
      <c r="G8" s="40"/>
      <c r="H8" s="40"/>
      <c r="I8" s="40"/>
      <c r="J8" s="40"/>
      <c r="K8" s="40"/>
      <c r="L8" s="40"/>
      <c r="M8" s="40"/>
    </row>
    <row r="9" spans="1:13" ht="15" thickBot="1" x14ac:dyDescent="0.25">
      <c r="A9" s="304" t="s">
        <v>65</v>
      </c>
      <c r="B9" s="305"/>
      <c r="C9" s="305"/>
      <c r="D9" s="306"/>
      <c r="F9" s="40"/>
      <c r="G9" s="40"/>
      <c r="H9" s="40"/>
      <c r="I9" s="40"/>
      <c r="J9" s="40"/>
      <c r="K9" s="40"/>
      <c r="L9" s="40"/>
      <c r="M9" s="40"/>
    </row>
    <row r="10" spans="1:13" ht="15" thickTop="1" x14ac:dyDescent="0.2">
      <c r="A10" s="55" t="s">
        <v>20</v>
      </c>
      <c r="B10" s="56"/>
      <c r="C10" s="24"/>
      <c r="D10" s="25">
        <v>10</v>
      </c>
      <c r="F10" s="40"/>
      <c r="G10" s="40"/>
      <c r="H10" s="42"/>
      <c r="I10" s="40"/>
      <c r="J10" s="41"/>
      <c r="K10" s="40"/>
      <c r="L10" s="40"/>
      <c r="M10" s="40"/>
    </row>
    <row r="11" spans="1:13" x14ac:dyDescent="0.2">
      <c r="A11" s="57" t="s">
        <v>23</v>
      </c>
      <c r="B11" s="27"/>
      <c r="C11" s="28"/>
      <c r="D11" s="29">
        <v>0</v>
      </c>
      <c r="F11" s="40"/>
      <c r="G11" s="40"/>
      <c r="H11" s="42"/>
      <c r="I11" s="40"/>
      <c r="J11" s="41"/>
      <c r="K11" s="40"/>
      <c r="L11" s="40"/>
      <c r="M11" s="40"/>
    </row>
    <row r="12" spans="1:13" ht="15" thickBot="1" x14ac:dyDescent="0.25">
      <c r="A12" s="58" t="s">
        <v>21</v>
      </c>
      <c r="B12" s="59"/>
      <c r="C12" s="32"/>
      <c r="D12" s="33">
        <f>SUM(D10:D11)</f>
        <v>10</v>
      </c>
      <c r="F12" s="40"/>
      <c r="G12" s="40"/>
      <c r="H12" s="42"/>
      <c r="I12" s="40"/>
      <c r="J12" s="41"/>
      <c r="K12" s="40"/>
      <c r="L12" s="40"/>
      <c r="M12" s="40"/>
    </row>
    <row r="13" spans="1:13" ht="15" thickBot="1" x14ac:dyDescent="0.25">
      <c r="A13" s="304" t="s">
        <v>84</v>
      </c>
      <c r="B13" s="305"/>
      <c r="C13" s="305"/>
      <c r="D13" s="306"/>
      <c r="F13" s="2"/>
    </row>
    <row r="14" spans="1:13" ht="15" thickTop="1" x14ac:dyDescent="0.2">
      <c r="A14" s="55" t="s">
        <v>20</v>
      </c>
      <c r="B14" s="56"/>
      <c r="C14" s="24"/>
      <c r="D14" s="25">
        <v>120</v>
      </c>
    </row>
    <row r="15" spans="1:13" x14ac:dyDescent="0.2">
      <c r="A15" s="57" t="s">
        <v>23</v>
      </c>
      <c r="B15" s="27">
        <v>40929</v>
      </c>
      <c r="C15" s="28" t="s">
        <v>97</v>
      </c>
      <c r="D15" s="29">
        <v>-44.03</v>
      </c>
    </row>
    <row r="16" spans="1:13" x14ac:dyDescent="0.2">
      <c r="A16" s="57"/>
      <c r="B16" s="27">
        <v>40986</v>
      </c>
      <c r="C16" s="28" t="s">
        <v>140</v>
      </c>
      <c r="D16" s="29">
        <v>-42.4</v>
      </c>
    </row>
    <row r="17" spans="1:5" ht="15" thickBot="1" x14ac:dyDescent="0.25">
      <c r="A17" s="58" t="s">
        <v>21</v>
      </c>
      <c r="B17" s="59"/>
      <c r="C17" s="32"/>
      <c r="D17" s="33">
        <f>SUM(D14:D16)</f>
        <v>33.57</v>
      </c>
    </row>
    <row r="18" spans="1:5" ht="15" thickBot="1" x14ac:dyDescent="0.25">
      <c r="A18" s="304" t="s">
        <v>64</v>
      </c>
      <c r="B18" s="305"/>
      <c r="C18" s="305"/>
      <c r="D18" s="306"/>
    </row>
    <row r="19" spans="1:5" ht="15" thickTop="1" x14ac:dyDescent="0.2">
      <c r="A19" s="55" t="s">
        <v>20</v>
      </c>
      <c r="B19" s="56"/>
      <c r="C19" s="24"/>
      <c r="D19" s="25">
        <v>25</v>
      </c>
    </row>
    <row r="20" spans="1:5" x14ac:dyDescent="0.2">
      <c r="A20" s="57" t="s">
        <v>23</v>
      </c>
      <c r="B20" s="27">
        <v>40984</v>
      </c>
      <c r="C20" s="28" t="s">
        <v>125</v>
      </c>
      <c r="D20" s="29">
        <v>-60.92</v>
      </c>
      <c r="E20" s="2"/>
    </row>
    <row r="21" spans="1:5" x14ac:dyDescent="0.2">
      <c r="A21" s="57"/>
      <c r="B21" s="27">
        <v>40985</v>
      </c>
      <c r="C21" s="28" t="s">
        <v>126</v>
      </c>
      <c r="D21" s="29">
        <v>-11.4</v>
      </c>
      <c r="E21" s="2"/>
    </row>
    <row r="22" spans="1:5" x14ac:dyDescent="0.2">
      <c r="A22" s="58" t="s">
        <v>21</v>
      </c>
      <c r="B22" s="59"/>
      <c r="C22" s="32"/>
      <c r="D22" s="33">
        <f>SUM(D19:D21)</f>
        <v>-47.32</v>
      </c>
    </row>
    <row r="23" spans="1:5" ht="18.75" thickBot="1" x14ac:dyDescent="0.3">
      <c r="A23" s="302" t="s">
        <v>13</v>
      </c>
      <c r="B23" s="303"/>
      <c r="C23" s="303"/>
      <c r="D23" s="34">
        <f>SUM(D8,D12,D17,D22)</f>
        <v>73.62</v>
      </c>
    </row>
    <row r="28" spans="1:5" x14ac:dyDescent="0.2">
      <c r="A28" s="99"/>
      <c r="B28" s="99"/>
      <c r="C28" s="99"/>
      <c r="D28" s="99"/>
    </row>
    <row r="29" spans="1:5" x14ac:dyDescent="0.2">
      <c r="A29" s="99"/>
      <c r="B29" s="99"/>
      <c r="C29" s="99"/>
      <c r="D29" s="99"/>
    </row>
    <row r="30" spans="1:5" x14ac:dyDescent="0.2">
      <c r="A30" s="99"/>
      <c r="B30" s="99"/>
      <c r="C30" s="99"/>
      <c r="D30" s="99"/>
    </row>
    <row r="31" spans="1:5" x14ac:dyDescent="0.2">
      <c r="A31" s="99"/>
      <c r="B31" s="99"/>
      <c r="C31" s="101"/>
      <c r="D31" s="99"/>
    </row>
    <row r="32" spans="1:5" x14ac:dyDescent="0.2">
      <c r="A32" s="99"/>
      <c r="B32" s="99"/>
      <c r="C32" s="99"/>
      <c r="D32" s="99"/>
    </row>
    <row r="33" spans="1:15" x14ac:dyDescent="0.2">
      <c r="A33" s="99"/>
      <c r="B33" s="99"/>
      <c r="C33" s="99"/>
      <c r="D33" s="101"/>
    </row>
    <row r="34" spans="1:15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5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5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101"/>
      <c r="L37" s="99"/>
      <c r="M37" s="99"/>
      <c r="N37" s="99"/>
      <c r="O37" s="99"/>
    </row>
    <row r="38" spans="1:15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x14ac:dyDescent="0.2">
      <c r="E39" s="99"/>
      <c r="F39" s="99"/>
      <c r="G39" s="99"/>
      <c r="H39" s="99"/>
      <c r="I39" s="99"/>
      <c r="J39" s="99"/>
      <c r="K39" s="101"/>
      <c r="L39" s="99"/>
      <c r="M39" s="99"/>
      <c r="N39" s="99"/>
      <c r="O39" s="99"/>
    </row>
    <row r="40" spans="1:15" x14ac:dyDescent="0.2">
      <c r="E40" s="99"/>
      <c r="F40" s="99"/>
      <c r="G40" s="99"/>
      <c r="H40" s="99"/>
      <c r="I40" s="102"/>
      <c r="J40" s="99"/>
      <c r="K40" s="101"/>
      <c r="L40" s="99"/>
      <c r="M40" s="99"/>
      <c r="N40" s="99"/>
      <c r="O40" s="99"/>
    </row>
    <row r="41" spans="1:15" x14ac:dyDescent="0.2">
      <c r="E41" s="99"/>
      <c r="F41" s="99"/>
      <c r="G41" s="99"/>
      <c r="H41" s="99"/>
      <c r="I41" s="102"/>
      <c r="J41" s="99"/>
      <c r="K41" s="101"/>
      <c r="L41" s="99"/>
      <c r="M41" s="99"/>
      <c r="N41" s="99"/>
      <c r="O41" s="99"/>
    </row>
    <row r="42" spans="1:15" x14ac:dyDescent="0.2">
      <c r="E42" s="99"/>
      <c r="F42" s="99"/>
      <c r="G42" s="99"/>
      <c r="H42" s="99"/>
      <c r="I42" s="102"/>
      <c r="J42" s="99"/>
      <c r="K42" s="101"/>
      <c r="L42" s="99"/>
      <c r="M42" s="99"/>
      <c r="N42" s="99"/>
      <c r="O42" s="99"/>
    </row>
    <row r="43" spans="1:15" x14ac:dyDescent="0.2">
      <c r="E43" s="99"/>
      <c r="F43" s="99"/>
      <c r="G43" s="99"/>
      <c r="H43" s="99"/>
      <c r="I43" s="102"/>
      <c r="J43" s="99"/>
      <c r="K43" s="101"/>
      <c r="L43" s="99"/>
      <c r="M43" s="99"/>
      <c r="N43" s="99"/>
      <c r="O43" s="99"/>
    </row>
    <row r="44" spans="1:15" x14ac:dyDescent="0.2"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50" spans="2:11" x14ac:dyDescent="0.2">
      <c r="B50" s="1" t="s">
        <v>12</v>
      </c>
      <c r="C50" s="104"/>
    </row>
    <row r="56" spans="2:11" x14ac:dyDescent="0.2">
      <c r="I56" s="105" t="s">
        <v>13</v>
      </c>
      <c r="J56" s="105"/>
      <c r="K56" s="106">
        <f>SUM(K39:K55)</f>
        <v>0</v>
      </c>
    </row>
  </sheetData>
  <mergeCells count="8">
    <mergeCell ref="A23:C23"/>
    <mergeCell ref="A18:D18"/>
    <mergeCell ref="A9:D9"/>
    <mergeCell ref="A1:D1"/>
    <mergeCell ref="A2:C2"/>
    <mergeCell ref="A3:C3"/>
    <mergeCell ref="A4:D4"/>
    <mergeCell ref="A13:D1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7"/>
  <sheetViews>
    <sheetView zoomScaleNormal="100" workbookViewId="0">
      <selection activeCell="D9" sqref="D9"/>
    </sheetView>
  </sheetViews>
  <sheetFormatPr defaultRowHeight="14.25" x14ac:dyDescent="0.2"/>
  <cols>
    <col min="1" max="1" width="12.85546875" style="1" bestFit="1" customWidth="1"/>
    <col min="2" max="2" width="12.140625" style="103" bestFit="1" customWidth="1"/>
    <col min="3" max="3" width="31.5703125" style="1" bestFit="1" customWidth="1"/>
    <col min="4" max="4" width="16.140625" style="1" bestFit="1" customWidth="1"/>
    <col min="5" max="8" width="9.140625" style="1"/>
    <col min="9" max="9" width="20.140625" style="1" bestFit="1" customWidth="1"/>
    <col min="10" max="10" width="9.140625" style="1"/>
    <col min="11" max="11" width="7.85546875" style="1" bestFit="1" customWidth="1"/>
    <col min="12" max="16384" width="9.140625" style="1"/>
  </cols>
  <sheetData>
    <row r="1" spans="1:4" ht="26.25" thickBot="1" x14ac:dyDescent="0.4">
      <c r="A1" s="297" t="s">
        <v>25</v>
      </c>
      <c r="B1" s="298"/>
      <c r="C1" s="298"/>
      <c r="D1" s="299"/>
    </row>
    <row r="2" spans="1:4" ht="21" thickBot="1" x14ac:dyDescent="0.35">
      <c r="A2" s="300" t="s">
        <v>22</v>
      </c>
      <c r="B2" s="301"/>
      <c r="C2" s="301"/>
      <c r="D2" s="21">
        <f>SUM(D5,D12,D16)</f>
        <v>500</v>
      </c>
    </row>
    <row r="3" spans="1:4" ht="21" thickBot="1" x14ac:dyDescent="0.35">
      <c r="A3" s="300" t="s">
        <v>54</v>
      </c>
      <c r="B3" s="301"/>
      <c r="C3" s="301"/>
      <c r="D3" s="21">
        <v>0</v>
      </c>
    </row>
    <row r="4" spans="1:4" ht="15.75" customHeight="1" thickBot="1" x14ac:dyDescent="0.25">
      <c r="A4" s="304" t="s">
        <v>52</v>
      </c>
      <c r="B4" s="305"/>
      <c r="C4" s="305"/>
      <c r="D4" s="306"/>
    </row>
    <row r="5" spans="1:4" ht="15" thickTop="1" x14ac:dyDescent="0.2">
      <c r="A5" s="55" t="s">
        <v>20</v>
      </c>
      <c r="B5" s="98"/>
      <c r="C5" s="24"/>
      <c r="D5" s="25">
        <v>240</v>
      </c>
    </row>
    <row r="6" spans="1:4" x14ac:dyDescent="0.2">
      <c r="A6" s="157" t="s">
        <v>23</v>
      </c>
      <c r="B6" s="159">
        <v>40962</v>
      </c>
      <c r="C6" s="158" t="s">
        <v>105</v>
      </c>
      <c r="D6" s="66">
        <v>-181.2</v>
      </c>
    </row>
    <row r="7" spans="1:4" x14ac:dyDescent="0.2">
      <c r="A7" s="157"/>
      <c r="B7" s="261">
        <v>40964</v>
      </c>
      <c r="C7" s="158" t="s">
        <v>106</v>
      </c>
      <c r="D7" s="29">
        <v>-3.7</v>
      </c>
    </row>
    <row r="8" spans="1:4" x14ac:dyDescent="0.2">
      <c r="A8" s="157"/>
      <c r="B8" s="261">
        <v>40965</v>
      </c>
      <c r="C8" s="158" t="s">
        <v>107</v>
      </c>
      <c r="D8" s="29">
        <v>-3.7</v>
      </c>
    </row>
    <row r="9" spans="1:4" x14ac:dyDescent="0.2">
      <c r="A9" s="157"/>
      <c r="B9" s="261">
        <v>40992</v>
      </c>
      <c r="C9" s="158" t="s">
        <v>142</v>
      </c>
      <c r="D9" s="29">
        <v>-81.84</v>
      </c>
    </row>
    <row r="10" spans="1:4" ht="15.75" customHeight="1" thickBot="1" x14ac:dyDescent="0.25">
      <c r="A10" s="107" t="s">
        <v>21</v>
      </c>
      <c r="B10" s="161"/>
      <c r="C10" s="68"/>
      <c r="D10" s="162">
        <f>SUM(D5:D9)</f>
        <v>-30.439999999999998</v>
      </c>
    </row>
    <row r="11" spans="1:4" ht="15" thickBot="1" x14ac:dyDescent="0.25">
      <c r="A11" s="304" t="s">
        <v>56</v>
      </c>
      <c r="B11" s="307"/>
      <c r="C11" s="305"/>
      <c r="D11" s="308"/>
    </row>
    <row r="12" spans="1:4" ht="15" thickTop="1" x14ac:dyDescent="0.2">
      <c r="A12" s="55" t="s">
        <v>20</v>
      </c>
      <c r="B12" s="98"/>
      <c r="C12" s="24"/>
      <c r="D12" s="25">
        <v>200</v>
      </c>
    </row>
    <row r="13" spans="1:4" x14ac:dyDescent="0.2">
      <c r="A13" s="157" t="s">
        <v>23</v>
      </c>
      <c r="B13" s="159">
        <v>40918</v>
      </c>
      <c r="C13" s="158" t="s">
        <v>88</v>
      </c>
      <c r="D13" s="66">
        <v>-100</v>
      </c>
    </row>
    <row r="14" spans="1:4" ht="15" thickBot="1" x14ac:dyDescent="0.25">
      <c r="A14" s="107" t="s">
        <v>21</v>
      </c>
      <c r="B14" s="161"/>
      <c r="C14" s="68"/>
      <c r="D14" s="162">
        <f>SUM(D12:D13)</f>
        <v>100</v>
      </c>
    </row>
    <row r="15" spans="1:4" ht="15" thickBot="1" x14ac:dyDescent="0.25">
      <c r="A15" s="304" t="s">
        <v>40</v>
      </c>
      <c r="B15" s="307"/>
      <c r="C15" s="305"/>
      <c r="D15" s="308"/>
    </row>
    <row r="16" spans="1:4" ht="15" thickTop="1" x14ac:dyDescent="0.2">
      <c r="A16" s="55" t="s">
        <v>20</v>
      </c>
      <c r="B16" s="98"/>
      <c r="C16" s="24"/>
      <c r="D16" s="25">
        <v>60</v>
      </c>
    </row>
    <row r="17" spans="1:14" x14ac:dyDescent="0.2">
      <c r="A17" s="157" t="s">
        <v>23</v>
      </c>
      <c r="B17" s="159"/>
      <c r="C17" s="158"/>
      <c r="D17" s="66">
        <v>0</v>
      </c>
    </row>
    <row r="18" spans="1:14" x14ac:dyDescent="0.2">
      <c r="A18" s="107" t="s">
        <v>21</v>
      </c>
      <c r="B18" s="160"/>
      <c r="C18" s="68"/>
      <c r="D18" s="33">
        <f>SUM(D16:D17)</f>
        <v>60</v>
      </c>
    </row>
    <row r="19" spans="1:14" ht="18.75" thickBot="1" x14ac:dyDescent="0.3">
      <c r="A19" s="302" t="s">
        <v>13</v>
      </c>
      <c r="B19" s="303"/>
      <c r="C19" s="303"/>
      <c r="D19" s="34">
        <f>SUM(D10,D14,D18)</f>
        <v>129.56</v>
      </c>
    </row>
    <row r="21" spans="1:14" x14ac:dyDescent="0.2"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x14ac:dyDescent="0.2"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x14ac:dyDescent="0.2"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x14ac:dyDescent="0.2">
      <c r="E24" s="99"/>
      <c r="F24" s="99"/>
      <c r="G24" s="99"/>
      <c r="H24" s="99"/>
      <c r="I24" s="99"/>
      <c r="J24" s="99"/>
      <c r="K24" s="101"/>
      <c r="L24" s="99"/>
      <c r="M24" s="99"/>
      <c r="N24" s="99"/>
    </row>
    <row r="25" spans="1:14" x14ac:dyDescent="0.2">
      <c r="A25" s="99"/>
      <c r="B25" s="100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x14ac:dyDescent="0.2">
      <c r="A26" s="99"/>
      <c r="B26" s="100"/>
      <c r="C26" s="99"/>
      <c r="D26" s="99"/>
      <c r="E26" s="99"/>
      <c r="F26" s="99"/>
      <c r="G26" s="99"/>
      <c r="H26" s="99"/>
      <c r="I26" s="99"/>
      <c r="J26" s="99"/>
      <c r="K26" s="101"/>
      <c r="L26" s="99"/>
      <c r="M26" s="99"/>
      <c r="N26" s="99"/>
    </row>
    <row r="27" spans="1:14" x14ac:dyDescent="0.2">
      <c r="A27" s="99"/>
      <c r="B27" s="100"/>
      <c r="C27" s="99"/>
      <c r="D27" s="99"/>
      <c r="E27" s="99"/>
      <c r="F27" s="99"/>
      <c r="G27" s="99"/>
      <c r="H27" s="99"/>
      <c r="I27" s="102"/>
      <c r="J27" s="99"/>
      <c r="K27" s="101"/>
      <c r="L27" s="99"/>
      <c r="M27" s="99"/>
      <c r="N27" s="99"/>
    </row>
    <row r="28" spans="1:14" x14ac:dyDescent="0.2">
      <c r="A28" s="99"/>
      <c r="B28" s="100"/>
      <c r="C28" s="101"/>
      <c r="D28" s="99"/>
      <c r="E28" s="99"/>
      <c r="F28" s="99"/>
      <c r="G28" s="99"/>
      <c r="H28" s="99"/>
      <c r="I28" s="102"/>
      <c r="J28" s="99"/>
      <c r="K28" s="101"/>
      <c r="L28" s="99"/>
      <c r="M28" s="99"/>
      <c r="N28" s="99"/>
    </row>
    <row r="29" spans="1:14" x14ac:dyDescent="0.2">
      <c r="A29" s="99"/>
      <c r="B29" s="100"/>
      <c r="C29" s="99"/>
      <c r="D29" s="99"/>
      <c r="E29" s="99"/>
      <c r="F29" s="99"/>
      <c r="G29" s="99"/>
      <c r="H29" s="99"/>
      <c r="I29" s="102"/>
      <c r="J29" s="99"/>
      <c r="K29" s="101"/>
      <c r="L29" s="99"/>
      <c r="M29" s="99"/>
      <c r="N29" s="99"/>
    </row>
    <row r="30" spans="1:14" x14ac:dyDescent="0.2">
      <c r="A30" s="99"/>
      <c r="B30" s="100"/>
      <c r="C30" s="99"/>
      <c r="D30" s="101"/>
      <c r="E30" s="99"/>
      <c r="F30" s="99"/>
      <c r="G30" s="99"/>
      <c r="H30" s="99"/>
      <c r="I30" s="102"/>
      <c r="J30" s="99"/>
      <c r="K30" s="101"/>
      <c r="L30" s="99"/>
      <c r="M30" s="99"/>
      <c r="N30" s="99"/>
    </row>
    <row r="31" spans="1:14" x14ac:dyDescent="0.2">
      <c r="A31" s="99"/>
      <c r="B31" s="100"/>
      <c r="C31" s="99"/>
      <c r="D31" s="99"/>
      <c r="E31" s="99"/>
      <c r="F31" s="99"/>
      <c r="G31" s="99"/>
      <c r="H31" s="99"/>
      <c r="I31" s="102"/>
      <c r="J31" s="99"/>
      <c r="K31" s="101"/>
      <c r="L31" s="99"/>
      <c r="M31" s="99"/>
      <c r="N31" s="99"/>
    </row>
    <row r="32" spans="1:14" x14ac:dyDescent="0.2">
      <c r="A32" s="99"/>
      <c r="B32" s="100"/>
      <c r="C32" s="99"/>
      <c r="D32" s="99"/>
      <c r="E32" s="99"/>
      <c r="F32" s="99"/>
      <c r="G32" s="99"/>
      <c r="H32" s="99"/>
      <c r="I32" s="102"/>
      <c r="J32" s="99"/>
      <c r="K32" s="101"/>
      <c r="L32" s="99"/>
      <c r="M32" s="99"/>
      <c r="N32" s="99"/>
    </row>
    <row r="33" spans="1:14" x14ac:dyDescent="0.2">
      <c r="A33" s="99"/>
      <c r="B33" s="100"/>
      <c r="C33" s="99"/>
      <c r="D33" s="99"/>
      <c r="E33" s="99"/>
      <c r="F33" s="99"/>
      <c r="G33" s="99"/>
      <c r="H33" s="99"/>
      <c r="I33" s="102"/>
      <c r="J33" s="99"/>
      <c r="K33" s="101"/>
      <c r="L33" s="99"/>
      <c r="M33" s="99"/>
      <c r="N33" s="99"/>
    </row>
    <row r="34" spans="1:14" x14ac:dyDescent="0.2">
      <c r="A34" s="99"/>
      <c r="B34" s="10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x14ac:dyDescent="0.2">
      <c r="A35" s="99"/>
      <c r="B35" s="100"/>
      <c r="C35" s="99"/>
      <c r="D35" s="99"/>
    </row>
    <row r="36" spans="1:14" x14ac:dyDescent="0.2">
      <c r="A36" s="99"/>
      <c r="B36" s="100"/>
      <c r="C36" s="99"/>
      <c r="D36" s="99"/>
    </row>
    <row r="37" spans="1:14" x14ac:dyDescent="0.2">
      <c r="A37" s="99"/>
      <c r="B37" s="100"/>
      <c r="C37" s="99"/>
      <c r="D37" s="99"/>
    </row>
    <row r="38" spans="1:14" x14ac:dyDescent="0.2">
      <c r="A38" s="99"/>
      <c r="B38" s="100"/>
      <c r="C38" s="99"/>
      <c r="D38" s="99"/>
    </row>
    <row r="43" spans="1:14" x14ac:dyDescent="0.2">
      <c r="I43" s="105" t="s">
        <v>13</v>
      </c>
      <c r="J43" s="105"/>
      <c r="K43" s="106">
        <f>SUM(K26:K42)</f>
        <v>0</v>
      </c>
    </row>
    <row r="47" spans="1:14" x14ac:dyDescent="0.2">
      <c r="B47" s="103" t="s">
        <v>12</v>
      </c>
      <c r="C47" s="104"/>
    </row>
  </sheetData>
  <mergeCells count="7">
    <mergeCell ref="A15:D15"/>
    <mergeCell ref="A19:C19"/>
    <mergeCell ref="A1:D1"/>
    <mergeCell ref="A2:C2"/>
    <mergeCell ref="A3:C3"/>
    <mergeCell ref="A4:D4"/>
    <mergeCell ref="A11:D1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8"/>
  <sheetViews>
    <sheetView workbookViewId="0">
      <selection activeCell="D7" sqref="D7"/>
    </sheetView>
  </sheetViews>
  <sheetFormatPr defaultRowHeight="14.25" x14ac:dyDescent="0.2"/>
  <cols>
    <col min="1" max="1" width="12.85546875" style="1" bestFit="1" customWidth="1"/>
    <col min="2" max="2" width="9.7109375" style="1" bestFit="1" customWidth="1"/>
    <col min="3" max="3" width="14.28515625" style="1" customWidth="1"/>
    <col min="4" max="4" width="12.140625" style="1" bestFit="1" customWidth="1"/>
    <col min="5" max="8" width="9.140625" style="1"/>
    <col min="9" max="9" width="10.7109375" style="1" customWidth="1"/>
    <col min="10" max="16384" width="9.140625" style="1"/>
  </cols>
  <sheetData>
    <row r="1" spans="1:17" ht="26.25" thickBot="1" x14ac:dyDescent="0.4">
      <c r="A1" s="297" t="s">
        <v>5</v>
      </c>
      <c r="B1" s="298"/>
      <c r="C1" s="298"/>
      <c r="D1" s="299"/>
    </row>
    <row r="2" spans="1:17" ht="21" thickBot="1" x14ac:dyDescent="0.35">
      <c r="A2" s="300" t="s">
        <v>57</v>
      </c>
      <c r="B2" s="301"/>
      <c r="C2" s="301"/>
      <c r="D2" s="79">
        <f>SUM(D5)</f>
        <v>0</v>
      </c>
    </row>
    <row r="3" spans="1:17" ht="26.25" thickBot="1" x14ac:dyDescent="0.4">
      <c r="A3" s="300" t="s">
        <v>54</v>
      </c>
      <c r="B3" s="301"/>
      <c r="C3" s="301"/>
      <c r="D3" s="79"/>
      <c r="N3" s="80"/>
      <c r="O3" s="80"/>
      <c r="P3" s="80"/>
      <c r="Q3" s="80"/>
    </row>
    <row r="4" spans="1:17" s="11" customFormat="1" ht="21" thickBot="1" x14ac:dyDescent="0.35">
      <c r="A4" s="62"/>
      <c r="B4" s="63"/>
      <c r="C4" s="89"/>
      <c r="D4" s="90"/>
      <c r="N4" s="91"/>
      <c r="O4" s="91"/>
      <c r="P4" s="91"/>
      <c r="Q4" s="92"/>
    </row>
    <row r="5" spans="1:17" s="11" customFormat="1" ht="15" thickTop="1" x14ac:dyDescent="0.2">
      <c r="A5" s="55" t="s">
        <v>20</v>
      </c>
      <c r="B5" s="64"/>
      <c r="C5" s="65"/>
      <c r="D5" s="25">
        <v>0</v>
      </c>
      <c r="N5" s="93"/>
      <c r="O5" s="93"/>
      <c r="P5" s="70"/>
      <c r="Q5" s="70"/>
    </row>
    <row r="6" spans="1:17" s="11" customFormat="1" x14ac:dyDescent="0.2">
      <c r="A6" s="57" t="s">
        <v>23</v>
      </c>
      <c r="B6" s="69"/>
      <c r="C6" s="45"/>
      <c r="D6" s="66">
        <v>0</v>
      </c>
      <c r="N6" s="94"/>
      <c r="O6" s="94"/>
      <c r="P6" s="93"/>
      <c r="Q6" s="95"/>
    </row>
    <row r="7" spans="1:17" s="11" customFormat="1" x14ac:dyDescent="0.2">
      <c r="A7" s="58" t="s">
        <v>21</v>
      </c>
      <c r="B7" s="67"/>
      <c r="C7" s="68"/>
      <c r="D7" s="33">
        <f>SUM(D5:D6)</f>
        <v>0</v>
      </c>
      <c r="N7" s="96"/>
      <c r="O7" s="97"/>
      <c r="P7" s="70"/>
      <c r="Q7" s="71"/>
    </row>
    <row r="8" spans="1:17" s="11" customFormat="1" ht="18.75" thickBot="1" x14ac:dyDescent="0.3">
      <c r="A8" s="302" t="s">
        <v>13</v>
      </c>
      <c r="B8" s="303"/>
      <c r="C8" s="303"/>
      <c r="D8" s="34">
        <f>SUM(D7)</f>
        <v>0</v>
      </c>
      <c r="N8" s="94"/>
      <c r="O8" s="94"/>
      <c r="P8" s="93"/>
      <c r="Q8" s="95"/>
    </row>
    <row r="9" spans="1:17" x14ac:dyDescent="0.2">
      <c r="N9" s="81"/>
      <c r="O9" s="81"/>
      <c r="P9" s="40"/>
      <c r="Q9" s="41"/>
    </row>
    <row r="10" spans="1:17" x14ac:dyDescent="0.2">
      <c r="N10" s="82"/>
      <c r="O10" s="82"/>
      <c r="P10" s="81"/>
      <c r="Q10" s="83"/>
    </row>
    <row r="11" spans="1:17" x14ac:dyDescent="0.2">
      <c r="N11" s="84"/>
      <c r="O11" s="85"/>
      <c r="P11" s="86"/>
      <c r="Q11" s="41"/>
    </row>
    <row r="12" spans="1:17" x14ac:dyDescent="0.2">
      <c r="N12" s="82"/>
      <c r="O12" s="82"/>
      <c r="P12" s="81"/>
      <c r="Q12" s="83"/>
    </row>
    <row r="13" spans="1:17" ht="18" x14ac:dyDescent="0.25">
      <c r="N13" s="87"/>
      <c r="O13" s="87"/>
      <c r="P13" s="87"/>
      <c r="Q13" s="88"/>
    </row>
    <row r="14" spans="1:17" x14ac:dyDescent="0.2">
      <c r="A14" s="40"/>
      <c r="B14" s="40"/>
      <c r="C14" s="40"/>
      <c r="D14" s="40"/>
    </row>
    <row r="15" spans="1:17" x14ac:dyDescent="0.2">
      <c r="A15" s="40"/>
      <c r="B15" s="40"/>
      <c r="C15" s="41"/>
      <c r="D15" s="40"/>
    </row>
    <row r="16" spans="1:17" x14ac:dyDescent="0.2">
      <c r="A16" s="40"/>
      <c r="B16" s="40"/>
      <c r="C16" s="40"/>
      <c r="D16" s="40"/>
    </row>
    <row r="17" spans="1:12" x14ac:dyDescent="0.2">
      <c r="A17" s="40"/>
      <c r="B17" s="40"/>
      <c r="C17" s="40"/>
      <c r="D17" s="41"/>
      <c r="E17" s="40"/>
      <c r="F17" s="40"/>
      <c r="G17" s="40"/>
      <c r="H17" s="40"/>
      <c r="I17" s="40"/>
      <c r="J17" s="40"/>
      <c r="K17" s="40"/>
      <c r="L17" s="40"/>
    </row>
    <row r="18" spans="1:12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0"/>
    </row>
    <row r="19" spans="1:12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0"/>
    </row>
    <row r="21" spans="1:12" x14ac:dyDescent="0.2">
      <c r="A21" s="40"/>
      <c r="B21" s="40"/>
      <c r="C21" s="40"/>
      <c r="D21" s="40"/>
      <c r="E21" s="40"/>
      <c r="F21" s="40"/>
      <c r="G21" s="40"/>
      <c r="H21" s="40"/>
      <c r="I21" s="42"/>
      <c r="J21" s="40"/>
      <c r="K21" s="41"/>
      <c r="L21" s="40"/>
    </row>
    <row r="22" spans="1:12" x14ac:dyDescent="0.2">
      <c r="A22" s="40"/>
      <c r="B22" s="40"/>
      <c r="C22" s="40"/>
      <c r="D22" s="40"/>
      <c r="E22" s="40"/>
      <c r="F22" s="40"/>
      <c r="G22" s="40"/>
      <c r="H22" s="40"/>
      <c r="I22" s="42"/>
      <c r="J22" s="40"/>
      <c r="K22" s="41"/>
      <c r="L22" s="40"/>
    </row>
    <row r="23" spans="1:12" x14ac:dyDescent="0.2">
      <c r="A23" s="40"/>
      <c r="B23" s="40"/>
      <c r="C23" s="40"/>
      <c r="D23" s="40"/>
      <c r="E23" s="40"/>
      <c r="F23" s="40"/>
      <c r="G23" s="40"/>
      <c r="H23" s="40"/>
      <c r="I23" s="42"/>
      <c r="J23" s="40"/>
      <c r="K23" s="41"/>
      <c r="L23" s="40"/>
    </row>
    <row r="24" spans="1:12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">
      <c r="A34" s="40"/>
      <c r="B34" s="40"/>
      <c r="C34" s="49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">
      <c r="E36" s="40"/>
      <c r="F36" s="40"/>
      <c r="G36" s="40"/>
      <c r="H36" s="40"/>
      <c r="I36" s="40"/>
      <c r="J36" s="40"/>
      <c r="K36" s="40"/>
      <c r="L36" s="40"/>
    </row>
    <row r="37" spans="1:12" x14ac:dyDescent="0.2">
      <c r="E37" s="40"/>
      <c r="F37" s="40"/>
      <c r="G37" s="40"/>
      <c r="H37" s="40"/>
      <c r="I37" s="40"/>
      <c r="J37" s="40"/>
      <c r="K37" s="41"/>
      <c r="L37" s="40"/>
    </row>
    <row r="38" spans="1:12" x14ac:dyDescent="0.2">
      <c r="E38" s="40"/>
      <c r="F38" s="40"/>
      <c r="G38" s="40"/>
      <c r="H38" s="40"/>
      <c r="I38" s="40"/>
      <c r="J38" s="40"/>
      <c r="K38" s="40"/>
      <c r="L38" s="40"/>
    </row>
  </sheetData>
  <mergeCells count="4">
    <mergeCell ref="A1:D1"/>
    <mergeCell ref="A2:C2"/>
    <mergeCell ref="A3:C3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9"/>
  <sheetViews>
    <sheetView zoomScaleNormal="100" workbookViewId="0">
      <selection activeCell="B12" sqref="B12"/>
    </sheetView>
  </sheetViews>
  <sheetFormatPr defaultRowHeight="14.25" x14ac:dyDescent="0.2"/>
  <cols>
    <col min="1" max="1" width="12.85546875" style="1" bestFit="1" customWidth="1"/>
    <col min="2" max="2" width="11.28515625" style="1" bestFit="1" customWidth="1"/>
    <col min="3" max="3" width="30.7109375" style="1" bestFit="1" customWidth="1"/>
    <col min="4" max="4" width="15.7109375" style="1" bestFit="1" customWidth="1"/>
    <col min="5" max="8" width="9.140625" style="1"/>
    <col min="9" max="9" width="10.42578125" style="1" customWidth="1"/>
    <col min="10" max="16384" width="9.140625" style="1"/>
  </cols>
  <sheetData>
    <row r="1" spans="1:4" ht="26.25" thickBot="1" x14ac:dyDescent="0.4">
      <c r="A1" s="297" t="s">
        <v>6</v>
      </c>
      <c r="B1" s="298"/>
      <c r="C1" s="298"/>
      <c r="D1" s="299"/>
    </row>
    <row r="2" spans="1:4" ht="21" thickBot="1" x14ac:dyDescent="0.35">
      <c r="A2" s="300" t="s">
        <v>22</v>
      </c>
      <c r="B2" s="301"/>
      <c r="C2" s="301"/>
      <c r="D2" s="21">
        <f>SUM(D5,D10,D14)</f>
        <v>306.2</v>
      </c>
    </row>
    <row r="3" spans="1:4" ht="21" thickBot="1" x14ac:dyDescent="0.35">
      <c r="A3" s="300" t="s">
        <v>54</v>
      </c>
      <c r="B3" s="301"/>
      <c r="C3" s="301"/>
      <c r="D3" s="21">
        <v>0</v>
      </c>
    </row>
    <row r="4" spans="1:4" ht="15" thickBot="1" x14ac:dyDescent="0.25">
      <c r="A4" s="304" t="s">
        <v>18</v>
      </c>
      <c r="B4" s="305"/>
      <c r="C4" s="305"/>
      <c r="D4" s="54"/>
    </row>
    <row r="5" spans="1:4" ht="15" thickTop="1" x14ac:dyDescent="0.2">
      <c r="A5" s="55" t="s">
        <v>20</v>
      </c>
      <c r="B5" s="56"/>
      <c r="C5" s="24"/>
      <c r="D5" s="25">
        <f>35.15*8</f>
        <v>281.2</v>
      </c>
    </row>
    <row r="6" spans="1:4" x14ac:dyDescent="0.2">
      <c r="A6" s="241" t="s">
        <v>23</v>
      </c>
      <c r="B6" s="240">
        <v>40925</v>
      </c>
      <c r="C6" s="28" t="s">
        <v>91</v>
      </c>
      <c r="D6" s="29">
        <v>-223.66</v>
      </c>
    </row>
    <row r="7" spans="1:4" x14ac:dyDescent="0.2">
      <c r="A7" s="57"/>
      <c r="B7" s="239">
        <v>40925</v>
      </c>
      <c r="C7" s="28" t="s">
        <v>92</v>
      </c>
      <c r="D7" s="29">
        <v>-38.340000000000003</v>
      </c>
    </row>
    <row r="8" spans="1:4" x14ac:dyDescent="0.2">
      <c r="A8" s="58" t="s">
        <v>21</v>
      </c>
      <c r="B8" s="128"/>
      <c r="C8" s="32"/>
      <c r="D8" s="33">
        <f>SUM(D5:D7)</f>
        <v>19.199999999999989</v>
      </c>
    </row>
    <row r="9" spans="1:4" ht="15" thickBot="1" x14ac:dyDescent="0.25">
      <c r="A9" s="309" t="s">
        <v>19</v>
      </c>
      <c r="B9" s="310"/>
      <c r="C9" s="310"/>
      <c r="D9" s="311"/>
    </row>
    <row r="10" spans="1:4" ht="15" thickTop="1" x14ac:dyDescent="0.2">
      <c r="A10" s="55" t="s">
        <v>20</v>
      </c>
      <c r="B10" s="129"/>
      <c r="C10" s="65"/>
      <c r="D10" s="25">
        <v>25</v>
      </c>
    </row>
    <row r="11" spans="1:4" x14ac:dyDescent="0.2">
      <c r="A11" s="57" t="s">
        <v>23</v>
      </c>
      <c r="B11" s="130">
        <v>40985</v>
      </c>
      <c r="C11" s="45" t="s">
        <v>124</v>
      </c>
      <c r="D11" s="131">
        <v>-22.09</v>
      </c>
    </row>
    <row r="12" spans="1:4" x14ac:dyDescent="0.2">
      <c r="A12" s="58" t="s">
        <v>21</v>
      </c>
      <c r="B12" s="67"/>
      <c r="C12" s="68"/>
      <c r="D12" s="33">
        <f>SUM(D10:D11)</f>
        <v>2.91</v>
      </c>
    </row>
    <row r="13" spans="1:4" ht="15" thickBot="1" x14ac:dyDescent="0.25">
      <c r="A13" s="309" t="s">
        <v>40</v>
      </c>
      <c r="B13" s="310"/>
      <c r="C13" s="310"/>
      <c r="D13" s="311"/>
    </row>
    <row r="14" spans="1:4" ht="15" thickTop="1" x14ac:dyDescent="0.2">
      <c r="A14" s="55" t="s">
        <v>20</v>
      </c>
      <c r="B14" s="129"/>
      <c r="C14" s="65"/>
      <c r="D14" s="25">
        <v>0</v>
      </c>
    </row>
    <row r="15" spans="1:4" x14ac:dyDescent="0.2">
      <c r="A15" s="57" t="s">
        <v>23</v>
      </c>
      <c r="B15" s="130"/>
      <c r="C15" s="45"/>
      <c r="D15" s="131">
        <v>0</v>
      </c>
    </row>
    <row r="16" spans="1:4" x14ac:dyDescent="0.2">
      <c r="A16" s="58" t="s">
        <v>21</v>
      </c>
      <c r="B16" s="67"/>
      <c r="C16" s="68"/>
      <c r="D16" s="33">
        <f>SUM(D14:D15)</f>
        <v>0</v>
      </c>
    </row>
    <row r="17" spans="1:16" ht="18.75" thickBot="1" x14ac:dyDescent="0.3">
      <c r="A17" s="302" t="s">
        <v>13</v>
      </c>
      <c r="B17" s="303"/>
      <c r="C17" s="303"/>
      <c r="D17" s="34">
        <f>SUM(D8,D12,D16)</f>
        <v>22.109999999999989</v>
      </c>
    </row>
    <row r="21" spans="1:16" x14ac:dyDescent="0.2">
      <c r="A21" s="40"/>
      <c r="B21" s="40"/>
      <c r="C21" s="40"/>
      <c r="D21" s="40"/>
    </row>
    <row r="22" spans="1:16" x14ac:dyDescent="0.2">
      <c r="A22" s="40"/>
      <c r="B22" s="40"/>
      <c r="C22" s="40"/>
      <c r="D22" s="40"/>
    </row>
    <row r="23" spans="1:16" x14ac:dyDescent="0.2">
      <c r="A23" s="40"/>
      <c r="B23" s="40"/>
      <c r="C23" s="41"/>
      <c r="D23" s="40"/>
    </row>
    <row r="24" spans="1:16" x14ac:dyDescent="0.2">
      <c r="A24" s="40"/>
      <c r="B24" s="40"/>
      <c r="C24" s="40"/>
      <c r="D24" s="40"/>
    </row>
    <row r="25" spans="1:16" x14ac:dyDescent="0.2">
      <c r="A25" s="40"/>
      <c r="B25" s="40"/>
      <c r="C25" s="40"/>
      <c r="D25" s="41"/>
    </row>
    <row r="26" spans="1:16" x14ac:dyDescent="0.2">
      <c r="A26" s="40"/>
      <c r="B26" s="40"/>
      <c r="C26" s="40"/>
      <c r="D26" s="40"/>
    </row>
    <row r="27" spans="1:16" x14ac:dyDescent="0.2">
      <c r="A27" s="40"/>
      <c r="B27" s="40"/>
      <c r="C27" s="40"/>
      <c r="D27" s="40"/>
    </row>
    <row r="28" spans="1:16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40"/>
      <c r="M30" s="40"/>
      <c r="N30" s="40"/>
      <c r="O30" s="40"/>
      <c r="P30" s="40"/>
    </row>
    <row r="31" spans="1:16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0"/>
      <c r="M32" s="40"/>
      <c r="N32" s="40"/>
      <c r="O32" s="40"/>
      <c r="P32" s="40"/>
    </row>
    <row r="33" spans="1:16" x14ac:dyDescent="0.2">
      <c r="A33" s="40"/>
      <c r="B33" s="40"/>
      <c r="C33" s="40"/>
      <c r="D33" s="40"/>
      <c r="E33" s="40"/>
      <c r="F33" s="40"/>
      <c r="G33" s="40"/>
      <c r="H33" s="40"/>
      <c r="I33" s="42"/>
      <c r="J33" s="40"/>
      <c r="K33" s="41"/>
      <c r="L33" s="40"/>
      <c r="M33" s="40"/>
      <c r="N33" s="40"/>
      <c r="O33" s="40"/>
      <c r="P33" s="40"/>
    </row>
    <row r="34" spans="1:16" x14ac:dyDescent="0.2">
      <c r="A34" s="40"/>
      <c r="B34" s="40"/>
      <c r="C34" s="40"/>
      <c r="D34" s="40"/>
      <c r="E34" s="40"/>
      <c r="F34" s="40"/>
      <c r="G34" s="40"/>
      <c r="H34" s="40"/>
      <c r="I34" s="42"/>
      <c r="J34" s="40"/>
      <c r="K34" s="41"/>
      <c r="L34" s="40"/>
      <c r="M34" s="40"/>
      <c r="N34" s="40"/>
      <c r="O34" s="40"/>
      <c r="P34" s="40"/>
    </row>
    <row r="35" spans="1:16" x14ac:dyDescent="0.2">
      <c r="A35" s="40"/>
      <c r="B35" s="40"/>
      <c r="C35" s="40"/>
      <c r="D35" s="40"/>
      <c r="E35" s="40"/>
      <c r="F35" s="40"/>
      <c r="G35" s="40"/>
      <c r="H35" s="40"/>
      <c r="I35" s="42"/>
      <c r="J35" s="40"/>
      <c r="K35" s="41"/>
      <c r="L35" s="40"/>
      <c r="M35" s="40"/>
      <c r="N35" s="40"/>
      <c r="O35" s="40"/>
      <c r="P35" s="40"/>
    </row>
    <row r="36" spans="1:16" x14ac:dyDescent="0.2">
      <c r="A36" s="40"/>
      <c r="B36" s="40"/>
      <c r="C36" s="40"/>
      <c r="D36" s="40"/>
      <c r="E36" s="40"/>
      <c r="F36" s="40"/>
      <c r="G36" s="40"/>
      <c r="H36" s="40"/>
      <c r="I36" s="42"/>
      <c r="J36" s="40"/>
      <c r="K36" s="41"/>
      <c r="L36" s="40"/>
      <c r="M36" s="40"/>
      <c r="N36" s="40"/>
      <c r="O36" s="40"/>
      <c r="P36" s="40"/>
    </row>
    <row r="37" spans="1:16" x14ac:dyDescent="0.2">
      <c r="A37" s="40"/>
      <c r="B37" s="40"/>
      <c r="C37" s="40"/>
      <c r="D37" s="40"/>
      <c r="E37" s="40"/>
      <c r="F37" s="40"/>
      <c r="G37" s="40"/>
      <c r="H37" s="40"/>
      <c r="I37" s="42"/>
      <c r="J37" s="40"/>
      <c r="K37" s="41"/>
      <c r="L37" s="40"/>
      <c r="M37" s="40"/>
      <c r="N37" s="40"/>
      <c r="O37" s="40"/>
      <c r="P37" s="40"/>
    </row>
    <row r="38" spans="1:16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">
      <c r="A42" s="40"/>
      <c r="B42" s="40"/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40"/>
      <c r="M49" s="40"/>
      <c r="N49" s="40"/>
      <c r="O49" s="40"/>
      <c r="P49" s="40"/>
    </row>
    <row r="50" spans="1:16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5:16" x14ac:dyDescent="0.2"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5:16" x14ac:dyDescent="0.2"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5:16" x14ac:dyDescent="0.2"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5:16" x14ac:dyDescent="0.2"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5:16" x14ac:dyDescent="0.2"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</sheetData>
  <mergeCells count="7">
    <mergeCell ref="A17:C17"/>
    <mergeCell ref="A3:C3"/>
    <mergeCell ref="A1:D1"/>
    <mergeCell ref="A2:C2"/>
    <mergeCell ref="A4:C4"/>
    <mergeCell ref="A13:D13"/>
    <mergeCell ref="A9:D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6"/>
  <sheetViews>
    <sheetView workbookViewId="0">
      <selection activeCell="C7" sqref="C7"/>
    </sheetView>
  </sheetViews>
  <sheetFormatPr defaultRowHeight="14.25" x14ac:dyDescent="0.2"/>
  <cols>
    <col min="1" max="1" width="12.85546875" style="1" bestFit="1" customWidth="1"/>
    <col min="2" max="3" width="9.140625" style="1"/>
    <col min="4" max="4" width="12.140625" style="1" bestFit="1" customWidth="1"/>
    <col min="5" max="16384" width="9.140625" style="1"/>
  </cols>
  <sheetData>
    <row r="1" spans="1:14" ht="26.25" thickBot="1" x14ac:dyDescent="0.4">
      <c r="A1" s="297" t="s">
        <v>7</v>
      </c>
      <c r="B1" s="298"/>
      <c r="C1" s="298"/>
      <c r="D1" s="299"/>
    </row>
    <row r="2" spans="1:14" ht="21" thickBot="1" x14ac:dyDescent="0.35">
      <c r="A2" s="300" t="s">
        <v>57</v>
      </c>
      <c r="B2" s="301"/>
      <c r="C2" s="301"/>
      <c r="D2" s="21">
        <v>0</v>
      </c>
    </row>
    <row r="3" spans="1:14" ht="21" thickBot="1" x14ac:dyDescent="0.35">
      <c r="A3" s="312" t="s">
        <v>54</v>
      </c>
      <c r="B3" s="313"/>
      <c r="C3" s="313"/>
      <c r="D3" s="21">
        <v>0</v>
      </c>
    </row>
    <row r="4" spans="1:14" ht="15.75" customHeight="1" thickBot="1" x14ac:dyDescent="0.25">
      <c r="A4" s="314"/>
      <c r="B4" s="315"/>
      <c r="C4" s="315"/>
      <c r="D4" s="316"/>
    </row>
    <row r="5" spans="1:14" ht="15" thickTop="1" x14ac:dyDescent="0.2">
      <c r="A5" s="55" t="s">
        <v>20</v>
      </c>
      <c r="B5" s="56"/>
      <c r="C5" s="24"/>
      <c r="D5" s="25">
        <v>0</v>
      </c>
    </row>
    <row r="6" spans="1:14" x14ac:dyDescent="0.2">
      <c r="A6" s="57" t="s">
        <v>23</v>
      </c>
      <c r="B6" s="60"/>
      <c r="C6" s="28"/>
      <c r="D6" s="29">
        <v>0</v>
      </c>
    </row>
    <row r="7" spans="1:14" x14ac:dyDescent="0.2">
      <c r="A7" s="58" t="s">
        <v>21</v>
      </c>
      <c r="B7" s="59"/>
      <c r="C7" s="32"/>
      <c r="D7" s="33">
        <f>SUM(D5:D6)</f>
        <v>0</v>
      </c>
    </row>
    <row r="8" spans="1:14" ht="18.75" thickBot="1" x14ac:dyDescent="0.3">
      <c r="A8" s="302" t="s">
        <v>13</v>
      </c>
      <c r="B8" s="303"/>
      <c r="C8" s="303"/>
      <c r="D8" s="34">
        <f>SUM(D7)</f>
        <v>0</v>
      </c>
    </row>
    <row r="14" spans="1:14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x14ac:dyDescent="0.2">
      <c r="A16" s="40"/>
      <c r="B16" s="40"/>
      <c r="C16" s="41"/>
      <c r="D16" s="40"/>
      <c r="E16" s="40"/>
      <c r="F16" s="40"/>
      <c r="G16" s="40"/>
      <c r="H16" s="40"/>
      <c r="I16" s="40"/>
      <c r="J16" s="40"/>
      <c r="K16" s="41"/>
      <c r="L16" s="40"/>
      <c r="M16" s="40"/>
      <c r="N16" s="40"/>
    </row>
    <row r="17" spans="1:14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x14ac:dyDescent="0.2">
      <c r="A18" s="40"/>
      <c r="B18" s="40"/>
      <c r="C18" s="40"/>
      <c r="D18" s="41"/>
      <c r="E18" s="40"/>
      <c r="F18" s="40"/>
      <c r="G18" s="40"/>
      <c r="H18" s="40"/>
      <c r="I18" s="40"/>
      <c r="J18" s="40"/>
      <c r="K18" s="41"/>
      <c r="L18" s="40"/>
      <c r="M18" s="40"/>
      <c r="N18" s="40"/>
    </row>
    <row r="19" spans="1:14" x14ac:dyDescent="0.2">
      <c r="A19" s="40"/>
      <c r="B19" s="40"/>
      <c r="C19" s="40"/>
      <c r="D19" s="40"/>
      <c r="E19" s="40"/>
      <c r="F19" s="40"/>
      <c r="G19" s="40"/>
      <c r="H19" s="40"/>
      <c r="I19" s="42"/>
      <c r="J19" s="40"/>
      <c r="K19" s="49"/>
      <c r="L19" s="40"/>
      <c r="M19" s="40"/>
      <c r="N19" s="40"/>
    </row>
    <row r="20" spans="1:14" x14ac:dyDescent="0.2">
      <c r="A20" s="40"/>
      <c r="B20" s="40"/>
      <c r="C20" s="40"/>
      <c r="D20" s="40"/>
      <c r="E20" s="40"/>
      <c r="F20" s="40"/>
      <c r="G20" s="40"/>
      <c r="H20" s="40"/>
      <c r="I20" s="42"/>
      <c r="J20" s="40"/>
      <c r="K20" s="41"/>
      <c r="L20" s="40"/>
      <c r="M20" s="40"/>
      <c r="N20" s="40"/>
    </row>
    <row r="21" spans="1:14" x14ac:dyDescent="0.2">
      <c r="A21" s="40"/>
      <c r="B21" s="40"/>
      <c r="C21" s="40"/>
      <c r="D21" s="40"/>
      <c r="E21" s="40"/>
      <c r="F21" s="40"/>
      <c r="G21" s="40"/>
      <c r="H21" s="40"/>
      <c r="I21" s="42"/>
      <c r="J21" s="40"/>
      <c r="K21" s="41"/>
      <c r="L21" s="40"/>
      <c r="M21" s="40"/>
      <c r="N21" s="40"/>
    </row>
    <row r="22" spans="1:14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x14ac:dyDescent="0.2">
      <c r="A35" s="40"/>
      <c r="B35" s="40"/>
      <c r="C35" s="49"/>
      <c r="D35" s="40"/>
      <c r="E35" s="40"/>
      <c r="F35" s="40"/>
      <c r="G35" s="40"/>
      <c r="H35" s="40"/>
      <c r="I35" s="40"/>
      <c r="J35" s="40"/>
      <c r="K35" s="41"/>
      <c r="L35" s="40"/>
      <c r="M35" s="40"/>
      <c r="N35" s="40"/>
    </row>
    <row r="36" spans="1:14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</sheetData>
  <mergeCells count="5">
    <mergeCell ref="A1:D1"/>
    <mergeCell ref="A2:C2"/>
    <mergeCell ref="A3:C3"/>
    <mergeCell ref="A8:C8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41"/>
  <sheetViews>
    <sheetView workbookViewId="0">
      <selection activeCell="D15" sqref="D15"/>
    </sheetView>
  </sheetViews>
  <sheetFormatPr defaultRowHeight="14.25" x14ac:dyDescent="0.2"/>
  <cols>
    <col min="1" max="1" width="12.85546875" style="1" bestFit="1" customWidth="1"/>
    <col min="2" max="2" width="12.140625" style="1" bestFit="1" customWidth="1"/>
    <col min="3" max="3" width="10.140625" style="1" bestFit="1" customWidth="1"/>
    <col min="4" max="4" width="14.28515625" style="1" bestFit="1" customWidth="1"/>
    <col min="5" max="8" width="9.140625" style="1"/>
    <col min="9" max="9" width="11.28515625" style="1" customWidth="1"/>
    <col min="10" max="16384" width="9.140625" style="1"/>
  </cols>
  <sheetData>
    <row r="1" spans="1:4" ht="26.25" thickBot="1" x14ac:dyDescent="0.4">
      <c r="A1" s="297" t="s">
        <v>8</v>
      </c>
      <c r="B1" s="298"/>
      <c r="C1" s="298"/>
      <c r="D1" s="299"/>
    </row>
    <row r="2" spans="1:4" ht="21" thickBot="1" x14ac:dyDescent="0.35">
      <c r="A2" s="300" t="s">
        <v>57</v>
      </c>
      <c r="B2" s="301"/>
      <c r="C2" s="301"/>
      <c r="D2" s="21">
        <f>SUM(D5,D9,D13)</f>
        <v>53</v>
      </c>
    </row>
    <row r="3" spans="1:4" ht="21" thickBot="1" x14ac:dyDescent="0.35">
      <c r="A3" s="300" t="s">
        <v>54</v>
      </c>
      <c r="B3" s="301"/>
      <c r="C3" s="301"/>
      <c r="D3" s="79">
        <v>0</v>
      </c>
    </row>
    <row r="4" spans="1:4" ht="15.75" customHeight="1" thickBot="1" x14ac:dyDescent="0.25">
      <c r="A4" s="317" t="s">
        <v>53</v>
      </c>
      <c r="B4" s="318"/>
      <c r="C4" s="318"/>
      <c r="D4" s="319"/>
    </row>
    <row r="5" spans="1:4" ht="15" thickTop="1" x14ac:dyDescent="0.2">
      <c r="A5" s="22" t="s">
        <v>20</v>
      </c>
      <c r="B5" s="43"/>
      <c r="C5" s="44"/>
      <c r="D5" s="36">
        <v>18</v>
      </c>
    </row>
    <row r="6" spans="1:4" x14ac:dyDescent="0.2">
      <c r="A6" s="26" t="s">
        <v>23</v>
      </c>
      <c r="B6" s="78"/>
      <c r="C6" s="10"/>
      <c r="D6" s="66">
        <v>0</v>
      </c>
    </row>
    <row r="7" spans="1:4" ht="15" thickBot="1" x14ac:dyDescent="0.25">
      <c r="A7" s="30" t="s">
        <v>21</v>
      </c>
      <c r="B7" s="46"/>
      <c r="C7" s="47"/>
      <c r="D7" s="38">
        <f>SUM(D5:D6)</f>
        <v>18</v>
      </c>
    </row>
    <row r="8" spans="1:4" ht="15" thickBot="1" x14ac:dyDescent="0.25">
      <c r="A8" s="292" t="s">
        <v>50</v>
      </c>
      <c r="B8" s="293"/>
      <c r="C8" s="293"/>
      <c r="D8" s="294"/>
    </row>
    <row r="9" spans="1:4" ht="15.75" customHeight="1" thickTop="1" x14ac:dyDescent="0.2">
      <c r="A9" s="22" t="s">
        <v>20</v>
      </c>
      <c r="B9" s="23"/>
      <c r="C9" s="35"/>
      <c r="D9" s="36">
        <v>30</v>
      </c>
    </row>
    <row r="10" spans="1:4" x14ac:dyDescent="0.2">
      <c r="A10" s="26" t="s">
        <v>23</v>
      </c>
      <c r="B10" s="78"/>
      <c r="C10" s="10"/>
      <c r="D10" s="29">
        <v>-19.149999999999999</v>
      </c>
    </row>
    <row r="11" spans="1:4" ht="15" thickBot="1" x14ac:dyDescent="0.25">
      <c r="A11" s="30" t="s">
        <v>21</v>
      </c>
      <c r="B11" s="31"/>
      <c r="C11" s="37" t="s">
        <v>17</v>
      </c>
      <c r="D11" s="38">
        <f>SUM(D9:D10)</f>
        <v>10.850000000000001</v>
      </c>
    </row>
    <row r="12" spans="1:4" ht="15" thickBot="1" x14ac:dyDescent="0.25">
      <c r="A12" s="292" t="s">
        <v>87</v>
      </c>
      <c r="B12" s="293"/>
      <c r="C12" s="293"/>
      <c r="D12" s="294"/>
    </row>
    <row r="13" spans="1:4" ht="15" thickTop="1" x14ac:dyDescent="0.2">
      <c r="A13" s="22" t="s">
        <v>20</v>
      </c>
      <c r="B13" s="23"/>
      <c r="C13" s="35"/>
      <c r="D13" s="36">
        <v>5</v>
      </c>
    </row>
    <row r="14" spans="1:4" ht="15.75" customHeight="1" x14ac:dyDescent="0.2">
      <c r="A14" s="26" t="s">
        <v>23</v>
      </c>
      <c r="B14" s="78"/>
      <c r="C14" s="10"/>
      <c r="D14" s="29">
        <v>-4.25</v>
      </c>
    </row>
    <row r="15" spans="1:4" x14ac:dyDescent="0.2">
      <c r="A15" s="30" t="s">
        <v>21</v>
      </c>
      <c r="B15" s="31"/>
      <c r="C15" s="37" t="s">
        <v>17</v>
      </c>
      <c r="D15" s="38">
        <f>SUM(D13:D14)</f>
        <v>0.75</v>
      </c>
    </row>
    <row r="16" spans="1:4" ht="18.75" thickBot="1" x14ac:dyDescent="0.3">
      <c r="A16" s="295" t="s">
        <v>13</v>
      </c>
      <c r="B16" s="296"/>
      <c r="C16" s="296"/>
      <c r="D16" s="39">
        <f xml:space="preserve"> SUM(D7, D11,D15)</f>
        <v>29.6</v>
      </c>
    </row>
    <row r="20" spans="1:16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">
      <c r="A22" s="40"/>
      <c r="B22" s="40"/>
      <c r="C22" s="41"/>
      <c r="D22" s="40"/>
      <c r="E22" s="40"/>
      <c r="F22" s="40"/>
      <c r="G22" s="40"/>
      <c r="H22" s="40"/>
      <c r="I22" s="40"/>
      <c r="J22" s="40"/>
      <c r="K22" s="41"/>
      <c r="L22" s="40"/>
      <c r="M22" s="40"/>
      <c r="N22" s="40"/>
      <c r="O22" s="40"/>
      <c r="P22" s="40"/>
    </row>
    <row r="23" spans="1:16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">
      <c r="A24" s="40"/>
      <c r="B24" s="40"/>
      <c r="C24" s="40"/>
      <c r="D24" s="41"/>
      <c r="E24" s="40"/>
      <c r="F24" s="40"/>
      <c r="G24" s="40"/>
      <c r="H24" s="40"/>
      <c r="I24" s="40"/>
      <c r="J24" s="40"/>
      <c r="K24" s="41"/>
      <c r="L24" s="40"/>
      <c r="M24" s="40"/>
      <c r="N24" s="40"/>
      <c r="O24" s="40"/>
      <c r="P24" s="40"/>
    </row>
    <row r="25" spans="1:16" x14ac:dyDescent="0.2">
      <c r="A25" s="40"/>
      <c r="B25" s="40"/>
      <c r="C25" s="40"/>
      <c r="D25" s="40"/>
      <c r="E25" s="40"/>
      <c r="F25" s="40"/>
      <c r="G25" s="40"/>
      <c r="H25" s="40"/>
      <c r="I25" s="42"/>
      <c r="J25" s="40"/>
      <c r="K25" s="41"/>
      <c r="L25" s="40"/>
      <c r="M25" s="40"/>
      <c r="N25" s="40"/>
      <c r="O25" s="40"/>
      <c r="P25" s="40"/>
    </row>
    <row r="26" spans="1:16" x14ac:dyDescent="0.2">
      <c r="A26" s="40"/>
      <c r="B26" s="40"/>
      <c r="C26" s="40"/>
      <c r="D26" s="40"/>
      <c r="E26" s="40"/>
      <c r="F26" s="40"/>
      <c r="G26" s="40"/>
      <c r="H26" s="40"/>
      <c r="I26" s="42"/>
      <c r="J26" s="40"/>
      <c r="K26" s="41"/>
      <c r="L26" s="40"/>
      <c r="M26" s="40"/>
      <c r="N26" s="40"/>
      <c r="O26" s="40"/>
      <c r="P26" s="40"/>
    </row>
    <row r="27" spans="1:16" x14ac:dyDescent="0.2">
      <c r="A27" s="40"/>
      <c r="B27" s="40"/>
      <c r="C27" s="40"/>
      <c r="D27" s="40"/>
      <c r="E27" s="40"/>
      <c r="F27" s="40"/>
      <c r="G27" s="40"/>
      <c r="H27" s="40"/>
      <c r="I27" s="42"/>
      <c r="J27" s="40"/>
      <c r="K27" s="41"/>
      <c r="L27" s="40"/>
      <c r="M27" s="40"/>
      <c r="N27" s="40"/>
      <c r="O27" s="40"/>
      <c r="P27" s="40"/>
    </row>
    <row r="28" spans="1:16" x14ac:dyDescent="0.2">
      <c r="A28" s="40"/>
      <c r="B28" s="40"/>
      <c r="C28" s="40"/>
      <c r="D28" s="40"/>
      <c r="E28" s="40"/>
      <c r="F28" s="40"/>
      <c r="G28" s="40"/>
      <c r="H28" s="40"/>
      <c r="I28" s="42"/>
      <c r="J28" s="40"/>
      <c r="K28" s="41"/>
      <c r="L28" s="40"/>
      <c r="M28" s="40"/>
      <c r="N28" s="40"/>
      <c r="O28" s="40"/>
      <c r="P28" s="40"/>
    </row>
    <row r="29" spans="1:16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">
      <c r="A41" s="40"/>
      <c r="B41" s="40"/>
      <c r="C41" s="49"/>
      <c r="D41" s="40"/>
      <c r="E41" s="40"/>
      <c r="F41" s="40"/>
      <c r="G41" s="40"/>
      <c r="H41" s="40"/>
      <c r="I41" s="40"/>
      <c r="J41" s="40"/>
      <c r="K41" s="41"/>
      <c r="L41" s="40"/>
      <c r="M41" s="40"/>
      <c r="N41" s="40"/>
      <c r="O41" s="40"/>
      <c r="P41" s="40"/>
    </row>
  </sheetData>
  <mergeCells count="7">
    <mergeCell ref="A8:D8"/>
    <mergeCell ref="A16:C16"/>
    <mergeCell ref="A1:D1"/>
    <mergeCell ref="A2:C2"/>
    <mergeCell ref="A3:C3"/>
    <mergeCell ref="A4:D4"/>
    <mergeCell ref="A12:D1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8"/>
  <sheetViews>
    <sheetView workbookViewId="0">
      <selection activeCell="D6" sqref="D6"/>
    </sheetView>
  </sheetViews>
  <sheetFormatPr defaultRowHeight="14.25" x14ac:dyDescent="0.2"/>
  <cols>
    <col min="1" max="1" width="12.85546875" style="1" bestFit="1" customWidth="1"/>
    <col min="2" max="2" width="12.42578125" style="1" bestFit="1" customWidth="1"/>
    <col min="3" max="3" width="17.5703125" style="1" bestFit="1" customWidth="1"/>
    <col min="4" max="4" width="14.140625" style="1" bestFit="1" customWidth="1"/>
    <col min="5" max="16384" width="9.140625" style="1"/>
  </cols>
  <sheetData>
    <row r="1" spans="1:4" ht="26.25" thickBot="1" x14ac:dyDescent="0.4">
      <c r="A1" s="297" t="s">
        <v>26</v>
      </c>
      <c r="B1" s="298"/>
      <c r="C1" s="298"/>
      <c r="D1" s="299"/>
    </row>
    <row r="2" spans="1:4" ht="21" thickBot="1" x14ac:dyDescent="0.35">
      <c r="A2" s="300" t="s">
        <v>57</v>
      </c>
      <c r="B2" s="301"/>
      <c r="C2" s="301"/>
      <c r="D2" s="21">
        <f>SUM(D5)</f>
        <v>30</v>
      </c>
    </row>
    <row r="3" spans="1:4" ht="21" thickBot="1" x14ac:dyDescent="0.35">
      <c r="A3" s="300" t="s">
        <v>54</v>
      </c>
      <c r="B3" s="301"/>
      <c r="C3" s="301"/>
      <c r="D3" s="21">
        <v>0</v>
      </c>
    </row>
    <row r="4" spans="1:4" ht="15.75" customHeight="1" thickBot="1" x14ac:dyDescent="0.25">
      <c r="A4" s="304" t="s">
        <v>59</v>
      </c>
      <c r="B4" s="305"/>
      <c r="C4" s="305"/>
      <c r="D4" s="306"/>
    </row>
    <row r="5" spans="1:4" ht="15" thickTop="1" x14ac:dyDescent="0.2">
      <c r="A5" s="55" t="s">
        <v>20</v>
      </c>
      <c r="B5" s="77"/>
      <c r="C5" s="24"/>
      <c r="D5" s="25">
        <v>30</v>
      </c>
    </row>
    <row r="6" spans="1:4" x14ac:dyDescent="0.2">
      <c r="A6" s="57" t="s">
        <v>23</v>
      </c>
      <c r="B6" s="74"/>
      <c r="C6" s="28"/>
      <c r="D6" s="29">
        <v>0</v>
      </c>
    </row>
    <row r="7" spans="1:4" ht="15" thickBot="1" x14ac:dyDescent="0.25">
      <c r="A7" s="163" t="s">
        <v>21</v>
      </c>
      <c r="B7" s="164"/>
      <c r="C7" s="165"/>
      <c r="D7" s="162">
        <f>SUM(D5:D6)</f>
        <v>30</v>
      </c>
    </row>
    <row r="8" spans="1:4" ht="15.75" customHeight="1" thickBot="1" x14ac:dyDescent="0.3">
      <c r="A8" s="320" t="s">
        <v>13</v>
      </c>
      <c r="B8" s="321"/>
      <c r="C8" s="321"/>
      <c r="D8" s="34">
        <f>SUM(D5, D6)</f>
        <v>30</v>
      </c>
    </row>
    <row r="9" spans="1:4" x14ac:dyDescent="0.2">
      <c r="A9" s="11"/>
      <c r="B9" s="11"/>
      <c r="C9" s="11"/>
      <c r="D9" s="11"/>
    </row>
    <row r="12" spans="1:4" ht="15.75" customHeight="1" x14ac:dyDescent="0.2"/>
    <row r="13" spans="1:4" x14ac:dyDescent="0.2">
      <c r="A13" s="40"/>
      <c r="B13" s="40"/>
      <c r="C13" s="40"/>
      <c r="D13" s="40"/>
    </row>
    <row r="14" spans="1:4" x14ac:dyDescent="0.2">
      <c r="A14" s="40"/>
      <c r="B14" s="40"/>
      <c r="C14" s="41"/>
      <c r="D14" s="40"/>
    </row>
    <row r="15" spans="1:4" x14ac:dyDescent="0.2">
      <c r="A15" s="40"/>
      <c r="B15" s="40"/>
      <c r="C15" s="40"/>
      <c r="D15" s="40"/>
    </row>
    <row r="16" spans="1:4" x14ac:dyDescent="0.2">
      <c r="A16" s="40"/>
      <c r="B16" s="40"/>
      <c r="C16" s="40"/>
      <c r="D16" s="41"/>
    </row>
    <row r="17" spans="1:13" ht="15" x14ac:dyDescent="0.2">
      <c r="A17" s="75"/>
      <c r="B17" s="75"/>
      <c r="C17" s="76"/>
      <c r="D17" s="40"/>
    </row>
    <row r="18" spans="1:13" ht="15" x14ac:dyDescent="0.2">
      <c r="A18" s="75"/>
      <c r="B18" s="75"/>
      <c r="C18" s="76"/>
      <c r="D18" s="40"/>
    </row>
    <row r="19" spans="1:13" ht="15" x14ac:dyDescent="0.2">
      <c r="A19" s="75"/>
      <c r="B19" s="75"/>
      <c r="C19" s="76"/>
      <c r="D19" s="40"/>
    </row>
    <row r="20" spans="1:13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40"/>
      <c r="M21" s="40"/>
    </row>
    <row r="22" spans="1:13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0"/>
      <c r="M23" s="40"/>
    </row>
    <row r="24" spans="1:13" x14ac:dyDescent="0.2">
      <c r="A24" s="40"/>
      <c r="B24" s="40"/>
      <c r="C24" s="40"/>
      <c r="D24" s="40"/>
      <c r="E24" s="40"/>
      <c r="F24" s="40"/>
      <c r="G24" s="40"/>
      <c r="H24" s="40"/>
      <c r="I24" s="42"/>
      <c r="J24" s="40"/>
      <c r="K24" s="49"/>
      <c r="L24" s="40"/>
      <c r="M24" s="40"/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2"/>
      <c r="J25" s="40"/>
      <c r="K25" s="41"/>
      <c r="L25" s="40"/>
      <c r="M25" s="40"/>
    </row>
    <row r="26" spans="1:13" x14ac:dyDescent="0.2">
      <c r="A26" s="40"/>
      <c r="B26" s="40"/>
      <c r="C26" s="40"/>
      <c r="D26" s="40"/>
      <c r="E26" s="40"/>
      <c r="F26" s="40"/>
      <c r="G26" s="40"/>
      <c r="H26" s="40"/>
      <c r="I26" s="42"/>
      <c r="J26" s="40"/>
      <c r="K26" s="41"/>
      <c r="L26" s="40"/>
      <c r="M26" s="40"/>
    </row>
    <row r="27" spans="1:13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x14ac:dyDescent="0.2">
      <c r="A33" s="40"/>
      <c r="B33" s="40"/>
      <c r="C33" s="49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0"/>
      <c r="M40" s="40"/>
    </row>
    <row r="41" spans="1:13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x14ac:dyDescent="0.2"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x14ac:dyDescent="0.2"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 x14ac:dyDescent="0.2"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 x14ac:dyDescent="0.2"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x14ac:dyDescent="0.2"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 x14ac:dyDescent="0.2"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x14ac:dyDescent="0.2">
      <c r="E158" s="40"/>
      <c r="F158" s="40"/>
      <c r="G158" s="40"/>
      <c r="H158" s="40"/>
      <c r="I158" s="40"/>
      <c r="J158" s="40"/>
      <c r="K158" s="40"/>
      <c r="L158" s="40"/>
      <c r="M158" s="40"/>
    </row>
  </sheetData>
  <mergeCells count="5">
    <mergeCell ref="A8:C8"/>
    <mergeCell ref="A1:D1"/>
    <mergeCell ref="A2:C2"/>
    <mergeCell ref="A3:C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Total Chapter Account Details</vt:lpstr>
      <vt:lpstr>President</vt:lpstr>
      <vt:lpstr>VPM</vt:lpstr>
      <vt:lpstr>VPSP</vt:lpstr>
      <vt:lpstr>Rec Sec</vt:lpstr>
      <vt:lpstr>Treasurer</vt:lpstr>
      <vt:lpstr>Parliamentarian</vt:lpstr>
      <vt:lpstr>Historian</vt:lpstr>
      <vt:lpstr>Corr Sec</vt:lpstr>
      <vt:lpstr>Alumni Sec</vt:lpstr>
      <vt:lpstr>Social</vt:lpstr>
      <vt:lpstr>Ritual</vt:lpstr>
      <vt:lpstr>Lyre</vt:lpstr>
      <vt:lpstr>Webmaster</vt:lpstr>
      <vt:lpstr>Deposits</vt:lpstr>
      <vt:lpstr>Dues</vt:lpstr>
      <vt:lpstr>MC Dues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Parillo</dc:creator>
  <cp:lastModifiedBy>Christa Hall</cp:lastModifiedBy>
  <cp:lastPrinted>2011-07-28T04:09:48Z</cp:lastPrinted>
  <dcterms:created xsi:type="dcterms:W3CDTF">2010-01-24T22:21:46Z</dcterms:created>
  <dcterms:modified xsi:type="dcterms:W3CDTF">2013-12-06T21:10:31Z</dcterms:modified>
</cp:coreProperties>
</file>